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archés\YOUNESS NOUGHAL\3.MARCHE\2. MARCHE REGIONNAL\9. Marché TRANSPORT SANITAIRE\1.DCE\DCE RELANCE LOT EGREGORE\"/>
    </mc:Choice>
  </mc:AlternateContent>
  <bookViews>
    <workbookView xWindow="240" yWindow="120" windowWidth="11580" windowHeight="6288"/>
  </bookViews>
  <sheets>
    <sheet name="BPU EGREGORE " sheetId="20" r:id="rId1"/>
  </sheets>
  <definedNames>
    <definedName name="_xlnm.Print_Titles" localSheetId="0">'BPU EGREGORE '!$6:$7</definedName>
    <definedName name="_xlnm.Print_Area" localSheetId="0">'BPU EGREGORE '!$A$1:$P$76</definedName>
  </definedNames>
  <calcPr calcId="162913"/>
</workbook>
</file>

<file path=xl/calcChain.xml><?xml version="1.0" encoding="utf-8"?>
<calcChain xmlns="http://schemas.openxmlformats.org/spreadsheetml/2006/main">
  <c r="L68" i="20" l="1"/>
  <c r="I68" i="20"/>
  <c r="F68" i="20"/>
  <c r="L67" i="20"/>
  <c r="I67" i="20"/>
  <c r="F67" i="20"/>
  <c r="L66" i="20"/>
  <c r="I66" i="20"/>
  <c r="F66" i="20"/>
  <c r="L65" i="20"/>
  <c r="I65" i="20"/>
  <c r="F65" i="20"/>
  <c r="L64" i="20"/>
  <c r="I64" i="20"/>
  <c r="F64" i="20"/>
  <c r="D60" i="20"/>
  <c r="F60" i="20" s="1"/>
  <c r="D59" i="20"/>
  <c r="F59" i="20" s="1"/>
  <c r="D58" i="20"/>
  <c r="F58" i="20" s="1"/>
  <c r="D57" i="20"/>
  <c r="F57" i="20" s="1"/>
  <c r="D56" i="20"/>
  <c r="F56" i="20" s="1"/>
  <c r="D55" i="20"/>
  <c r="F55" i="20" s="1"/>
  <c r="D54" i="20"/>
  <c r="F54" i="20" s="1"/>
  <c r="D53" i="20"/>
  <c r="F53" i="20" s="1"/>
  <c r="D52" i="20"/>
  <c r="F52" i="20" s="1"/>
  <c r="D51" i="20"/>
  <c r="F51" i="20" s="1"/>
  <c r="D50" i="20"/>
  <c r="F50" i="20" s="1"/>
  <c r="D49" i="20"/>
  <c r="F49" i="20" s="1"/>
  <c r="D48" i="20"/>
  <c r="F48" i="20" s="1"/>
  <c r="D47" i="20"/>
  <c r="F47" i="20" s="1"/>
  <c r="D46" i="20"/>
  <c r="F46" i="20" s="1"/>
  <c r="D45" i="20"/>
  <c r="F45" i="20" s="1"/>
  <c r="D44" i="20"/>
  <c r="F44" i="20" s="1"/>
  <c r="D43" i="20"/>
  <c r="F43" i="20" s="1"/>
  <c r="D42" i="20"/>
  <c r="F42" i="20" s="1"/>
  <c r="D41" i="20"/>
  <c r="F41" i="20" s="1"/>
  <c r="D40" i="20"/>
  <c r="F40" i="20" s="1"/>
  <c r="D39" i="20"/>
  <c r="F39" i="20" s="1"/>
  <c r="D38" i="20"/>
  <c r="F38" i="20" s="1"/>
  <c r="D37" i="20"/>
  <c r="F37" i="20" s="1"/>
  <c r="D36" i="20"/>
  <c r="F36" i="20" s="1"/>
  <c r="D35" i="20"/>
  <c r="F35" i="20" s="1"/>
  <c r="D34" i="20"/>
  <c r="F34" i="20" s="1"/>
  <c r="D33" i="20"/>
  <c r="F33" i="20" s="1"/>
  <c r="D32" i="20"/>
  <c r="F32" i="20" s="1"/>
  <c r="D31" i="20"/>
  <c r="F31" i="20" s="1"/>
  <c r="M30" i="20"/>
  <c r="O30" i="20" s="1"/>
  <c r="J30" i="20"/>
  <c r="L30" i="20" s="1"/>
  <c r="G30" i="20"/>
  <c r="I30" i="20" s="1"/>
  <c r="F30" i="20"/>
  <c r="M29" i="20"/>
  <c r="O29" i="20" s="1"/>
  <c r="J29" i="20"/>
  <c r="L29" i="20" s="1"/>
  <c r="G29" i="20"/>
  <c r="I29" i="20" s="1"/>
  <c r="F29" i="20"/>
  <c r="M28" i="20"/>
  <c r="O28" i="20" s="1"/>
  <c r="J28" i="20"/>
  <c r="L28" i="20" s="1"/>
  <c r="G28" i="20"/>
  <c r="I28" i="20" s="1"/>
  <c r="F28" i="20"/>
  <c r="M27" i="20"/>
  <c r="O27" i="20" s="1"/>
  <c r="J27" i="20"/>
  <c r="L27" i="20" s="1"/>
  <c r="G27" i="20"/>
  <c r="I27" i="20" s="1"/>
  <c r="F27" i="20"/>
  <c r="M26" i="20"/>
  <c r="O26" i="20" s="1"/>
  <c r="J26" i="20"/>
  <c r="L26" i="20" s="1"/>
  <c r="G26" i="20"/>
  <c r="I26" i="20" s="1"/>
  <c r="F26" i="20"/>
  <c r="M25" i="20"/>
  <c r="O25" i="20" s="1"/>
  <c r="J25" i="20"/>
  <c r="L25" i="20" s="1"/>
  <c r="G25" i="20"/>
  <c r="I25" i="20" s="1"/>
  <c r="F25" i="20"/>
  <c r="M24" i="20"/>
  <c r="O24" i="20" s="1"/>
  <c r="J24" i="20"/>
  <c r="L24" i="20" s="1"/>
  <c r="G24" i="20"/>
  <c r="I24" i="20" s="1"/>
  <c r="F24" i="20"/>
  <c r="M23" i="20"/>
  <c r="O23" i="20" s="1"/>
  <c r="J23" i="20"/>
  <c r="L23" i="20" s="1"/>
  <c r="G23" i="20"/>
  <c r="I23" i="20" s="1"/>
  <c r="F23" i="20"/>
  <c r="M22" i="20"/>
  <c r="O22" i="20" s="1"/>
  <c r="J22" i="20"/>
  <c r="L22" i="20" s="1"/>
  <c r="G22" i="20"/>
  <c r="I22" i="20" s="1"/>
  <c r="F22" i="20"/>
  <c r="M21" i="20"/>
  <c r="O21" i="20" s="1"/>
  <c r="J21" i="20"/>
  <c r="L21" i="20" s="1"/>
  <c r="G21" i="20"/>
  <c r="I21" i="20" s="1"/>
  <c r="F21" i="20"/>
  <c r="M20" i="20"/>
  <c r="O20" i="20" s="1"/>
  <c r="J20" i="20"/>
  <c r="L20" i="20" s="1"/>
  <c r="G20" i="20"/>
  <c r="I20" i="20" s="1"/>
  <c r="F20" i="20"/>
  <c r="M19" i="20"/>
  <c r="O19" i="20" s="1"/>
  <c r="J19" i="20"/>
  <c r="L19" i="20" s="1"/>
  <c r="G19" i="20"/>
  <c r="I19" i="20" s="1"/>
  <c r="F19" i="20"/>
  <c r="M18" i="20"/>
  <c r="O18" i="20" s="1"/>
  <c r="J18" i="20"/>
  <c r="L18" i="20" s="1"/>
  <c r="G18" i="20"/>
  <c r="I18" i="20" s="1"/>
  <c r="F18" i="20"/>
  <c r="M17" i="20"/>
  <c r="O17" i="20" s="1"/>
  <c r="J17" i="20"/>
  <c r="L17" i="20" s="1"/>
  <c r="G17" i="20"/>
  <c r="I17" i="20" s="1"/>
  <c r="F17" i="20"/>
  <c r="M16" i="20"/>
  <c r="O16" i="20" s="1"/>
  <c r="J16" i="20"/>
  <c r="L16" i="20" s="1"/>
  <c r="G16" i="20"/>
  <c r="I16" i="20" s="1"/>
  <c r="F16" i="20"/>
  <c r="M15" i="20"/>
  <c r="O15" i="20" s="1"/>
  <c r="J15" i="20"/>
  <c r="L15" i="20" s="1"/>
  <c r="G15" i="20"/>
  <c r="I15" i="20" s="1"/>
  <c r="F15" i="20"/>
  <c r="M14" i="20"/>
  <c r="O14" i="20" s="1"/>
  <c r="J14" i="20"/>
  <c r="L14" i="20" s="1"/>
  <c r="G14" i="20"/>
  <c r="I14" i="20" s="1"/>
  <c r="F14" i="20"/>
  <c r="M13" i="20"/>
  <c r="O13" i="20" s="1"/>
  <c r="J13" i="20"/>
  <c r="L13" i="20" s="1"/>
  <c r="G13" i="20"/>
  <c r="I13" i="20" s="1"/>
  <c r="F13" i="20"/>
  <c r="M12" i="20"/>
  <c r="O12" i="20" s="1"/>
  <c r="J12" i="20"/>
  <c r="L12" i="20" s="1"/>
  <c r="G12" i="20"/>
  <c r="I12" i="20" s="1"/>
  <c r="F12" i="20"/>
  <c r="M11" i="20"/>
  <c r="O11" i="20" s="1"/>
  <c r="J11" i="20"/>
  <c r="L11" i="20" s="1"/>
  <c r="G11" i="20"/>
  <c r="I11" i="20" s="1"/>
  <c r="F11" i="20"/>
  <c r="M10" i="20"/>
  <c r="O10" i="20" s="1"/>
  <c r="J10" i="20"/>
  <c r="L10" i="20" s="1"/>
  <c r="G10" i="20"/>
  <c r="I10" i="20" s="1"/>
  <c r="F10" i="20"/>
  <c r="O9" i="20"/>
  <c r="M9" i="20"/>
  <c r="L9" i="20"/>
  <c r="J9" i="20"/>
  <c r="I9" i="20"/>
  <c r="G9" i="20"/>
  <c r="F9" i="20"/>
  <c r="M8" i="20"/>
  <c r="O8" i="20" s="1"/>
  <c r="J8" i="20"/>
  <c r="L8" i="20" s="1"/>
  <c r="G8" i="20"/>
  <c r="I8" i="20" s="1"/>
  <c r="F8" i="20"/>
  <c r="G49" i="20" l="1"/>
  <c r="I49" i="20" s="1"/>
  <c r="G53" i="20"/>
  <c r="I53" i="20" s="1"/>
  <c r="G43" i="20"/>
  <c r="I43" i="20" s="1"/>
  <c r="G47" i="20"/>
  <c r="I47" i="20" s="1"/>
  <c r="G51" i="20"/>
  <c r="I51" i="20" s="1"/>
  <c r="G55" i="20"/>
  <c r="I55" i="20" s="1"/>
  <c r="G41" i="20"/>
  <c r="I41" i="20" s="1"/>
  <c r="G45" i="20"/>
  <c r="I45" i="20" s="1"/>
  <c r="G57" i="20"/>
  <c r="I57" i="20" s="1"/>
  <c r="M40" i="20"/>
  <c r="O40" i="20" s="1"/>
  <c r="M42" i="20"/>
  <c r="O42" i="20" s="1"/>
  <c r="M44" i="20"/>
  <c r="O44" i="20" s="1"/>
  <c r="M46" i="20"/>
  <c r="O46" i="20" s="1"/>
  <c r="M48" i="20"/>
  <c r="O48" i="20" s="1"/>
  <c r="M50" i="20"/>
  <c r="O50" i="20" s="1"/>
  <c r="M52" i="20"/>
  <c r="O52" i="20" s="1"/>
  <c r="M54" i="20"/>
  <c r="O54" i="20" s="1"/>
  <c r="M56" i="20"/>
  <c r="O56" i="20" s="1"/>
  <c r="G40" i="20"/>
  <c r="I40" i="20" s="1"/>
  <c r="M41" i="20"/>
  <c r="O41" i="20" s="1"/>
  <c r="G42" i="20"/>
  <c r="I42" i="20" s="1"/>
  <c r="M43" i="20"/>
  <c r="O43" i="20" s="1"/>
  <c r="G44" i="20"/>
  <c r="I44" i="20" s="1"/>
  <c r="M45" i="20"/>
  <c r="O45" i="20" s="1"/>
  <c r="G46" i="20"/>
  <c r="I46" i="20" s="1"/>
  <c r="M47" i="20"/>
  <c r="O47" i="20" s="1"/>
  <c r="G48" i="20"/>
  <c r="I48" i="20" s="1"/>
  <c r="M49" i="20"/>
  <c r="O49" i="20" s="1"/>
  <c r="G50" i="20"/>
  <c r="I50" i="20" s="1"/>
  <c r="M51" i="20"/>
  <c r="O51" i="20" s="1"/>
  <c r="G52" i="20"/>
  <c r="I52" i="20" s="1"/>
  <c r="M53" i="20"/>
  <c r="O53" i="20" s="1"/>
  <c r="G54" i="20"/>
  <c r="I54" i="20" s="1"/>
  <c r="M55" i="20"/>
  <c r="O55" i="20" s="1"/>
  <c r="G56" i="20"/>
  <c r="I56" i="20" s="1"/>
  <c r="M57" i="20"/>
  <c r="O57" i="20" s="1"/>
  <c r="G31" i="20"/>
  <c r="I31" i="20" s="1"/>
  <c r="J31" i="20"/>
  <c r="L31" i="20" s="1"/>
  <c r="M31" i="20"/>
  <c r="O31" i="20" s="1"/>
  <c r="G32" i="20"/>
  <c r="I32" i="20" s="1"/>
  <c r="J32" i="20"/>
  <c r="L32" i="20" s="1"/>
  <c r="M32" i="20"/>
  <c r="O32" i="20" s="1"/>
  <c r="G33" i="20"/>
  <c r="I33" i="20" s="1"/>
  <c r="J33" i="20"/>
  <c r="L33" i="20" s="1"/>
  <c r="M33" i="20"/>
  <c r="O33" i="20" s="1"/>
  <c r="G34" i="20"/>
  <c r="I34" i="20" s="1"/>
  <c r="J34" i="20"/>
  <c r="L34" i="20" s="1"/>
  <c r="M34" i="20"/>
  <c r="O34" i="20" s="1"/>
  <c r="G35" i="20"/>
  <c r="I35" i="20" s="1"/>
  <c r="J35" i="20"/>
  <c r="L35" i="20" s="1"/>
  <c r="M35" i="20"/>
  <c r="O35" i="20" s="1"/>
  <c r="G36" i="20"/>
  <c r="I36" i="20" s="1"/>
  <c r="J36" i="20"/>
  <c r="L36" i="20" s="1"/>
  <c r="M36" i="20"/>
  <c r="O36" i="20" s="1"/>
  <c r="G37" i="20"/>
  <c r="I37" i="20" s="1"/>
  <c r="J37" i="20"/>
  <c r="L37" i="20" s="1"/>
  <c r="M37" i="20"/>
  <c r="O37" i="20" s="1"/>
  <c r="G38" i="20"/>
  <c r="I38" i="20" s="1"/>
  <c r="J38" i="20"/>
  <c r="L38" i="20" s="1"/>
  <c r="M38" i="20"/>
  <c r="O38" i="20" s="1"/>
  <c r="G39" i="20"/>
  <c r="I39" i="20" s="1"/>
  <c r="J39" i="20"/>
  <c r="L39" i="20" s="1"/>
  <c r="M39" i="20"/>
  <c r="O39" i="20" s="1"/>
  <c r="J40" i="20"/>
  <c r="L40" i="20" s="1"/>
  <c r="J41" i="20"/>
  <c r="L41" i="20" s="1"/>
  <c r="J42" i="20"/>
  <c r="L42" i="20" s="1"/>
  <c r="J43" i="20"/>
  <c r="L43" i="20" s="1"/>
  <c r="J44" i="20"/>
  <c r="L44" i="20" s="1"/>
  <c r="J45" i="20"/>
  <c r="L45" i="20" s="1"/>
  <c r="J46" i="20"/>
  <c r="L46" i="20" s="1"/>
  <c r="J47" i="20"/>
  <c r="L47" i="20" s="1"/>
  <c r="J48" i="20"/>
  <c r="L48" i="20" s="1"/>
  <c r="J49" i="20"/>
  <c r="L49" i="20" s="1"/>
  <c r="J50" i="20"/>
  <c r="L50" i="20" s="1"/>
  <c r="J51" i="20"/>
  <c r="L51" i="20" s="1"/>
  <c r="J52" i="20"/>
  <c r="L52" i="20" s="1"/>
  <c r="J53" i="20"/>
  <c r="L53" i="20" s="1"/>
  <c r="J54" i="20"/>
  <c r="L54" i="20" s="1"/>
  <c r="J55" i="20"/>
  <c r="L55" i="20" s="1"/>
  <c r="J56" i="20"/>
  <c r="L56" i="20" s="1"/>
  <c r="J57" i="20"/>
  <c r="L57" i="20" s="1"/>
  <c r="G58" i="20"/>
  <c r="I58" i="20" s="1"/>
  <c r="J58" i="20"/>
  <c r="L58" i="20" s="1"/>
  <c r="M58" i="20"/>
  <c r="O58" i="20" s="1"/>
  <c r="G59" i="20"/>
  <c r="I59" i="20" s="1"/>
  <c r="J59" i="20"/>
  <c r="L59" i="20" s="1"/>
  <c r="M59" i="20"/>
  <c r="O59" i="20" s="1"/>
  <c r="G60" i="20"/>
  <c r="I60" i="20" s="1"/>
  <c r="J60" i="20"/>
  <c r="L60" i="20" s="1"/>
  <c r="M60" i="20"/>
  <c r="O60" i="20" s="1"/>
</calcChain>
</file>

<file path=xl/sharedStrings.xml><?xml version="1.0" encoding="utf-8"?>
<sst xmlns="http://schemas.openxmlformats.org/spreadsheetml/2006/main" count="116" uniqueCount="67">
  <si>
    <t>% de remise</t>
  </si>
  <si>
    <t>Tarif au kilomètre</t>
  </si>
  <si>
    <t>Date, Cachet et Signature :</t>
  </si>
  <si>
    <t>Type de prestations</t>
  </si>
  <si>
    <t>Observations :</t>
  </si>
  <si>
    <t>Prise en charge jusqu'à 3 personnes transportées</t>
  </si>
  <si>
    <t>Valorisation trajet
&gt; 20 kms parcourus</t>
  </si>
  <si>
    <t>Forfait départemental
(cf tarifs en vigueur)</t>
  </si>
  <si>
    <t>Forfait agglomération
(cf tarifs en vigueur)</t>
  </si>
  <si>
    <t>Valorisation trajet court
&lt; ou = 5 kms parcourus</t>
  </si>
  <si>
    <t>Valorisation trajet court
&gt; 5 et &lt; ou = 10 kms parcourus</t>
  </si>
  <si>
    <t>Valorisation trajet court
&gt; 10 et &lt; ou = 15 kms parcourus</t>
  </si>
  <si>
    <t>Valorisation trajet court
&gt; 15 et &lt; ou = 19 kms parcourus</t>
  </si>
  <si>
    <t>Valorisation trajets courts
&lt; ou = 7 kms parcourus</t>
  </si>
  <si>
    <t>Valorisation trajets courts
&gt; à 7 et &lt; ou = 8 kms parcourus</t>
  </si>
  <si>
    <t>Valorisation trajets courts
&gt; à 8 et &lt; ou = 9 kms parcourus</t>
  </si>
  <si>
    <t>Valorisation trajets courts
&gt; à 9 et &lt; ou = 10 kms parcourus</t>
  </si>
  <si>
    <t>Valorisation trajets courts
&gt; à 10 et &lt; ou = 11 kms parcourus</t>
  </si>
  <si>
    <t>Valorisation trajets courts
&gt; à 11 et &lt; ou = 12 kms parcourus</t>
  </si>
  <si>
    <t>Valorisation trajets courts
&gt; à 12 et &lt; ou = 13 kms parcourus</t>
  </si>
  <si>
    <t>Valorisation trajets courts
&gt; à 13 et &lt; ou = 14 kms parcourus</t>
  </si>
  <si>
    <t>Valorisation trajets courts
&gt; à 14 et &lt; ou = 15 kms parcourus</t>
  </si>
  <si>
    <t>Valorisation trajets courts
&gt; à 15 et &lt; ou = 16 kms parcourus</t>
  </si>
  <si>
    <t>Valorisation trajets courts
&gt; à 16 et &lt; ou = 17 kms parcourus</t>
  </si>
  <si>
    <t>Valorisation trajets courts
&gt; à 17 et &lt; ou = 18 kms parcourus</t>
  </si>
  <si>
    <t>Valorisation trajets
&gt; 19 kms parcourus</t>
  </si>
  <si>
    <t>Observations</t>
  </si>
  <si>
    <r>
      <t xml:space="preserve">Forfait départemental
</t>
    </r>
    <r>
      <rPr>
        <b/>
        <sz val="10"/>
        <color rgb="FFFF33CC"/>
        <rFont val="Arial"/>
        <family val="2"/>
      </rPr>
      <t>zone C</t>
    </r>
  </si>
  <si>
    <t>Tarif € TTC remisé</t>
  </si>
  <si>
    <r>
      <t xml:space="preserve">Tarif € TTC conventionnel 
</t>
    </r>
    <r>
      <rPr>
        <b/>
        <sz val="8"/>
        <color theme="3"/>
        <rFont val="Arial"/>
        <family val="2"/>
      </rPr>
      <t/>
    </r>
  </si>
  <si>
    <r>
      <t>Tarif € TTC conventionnel</t>
    </r>
    <r>
      <rPr>
        <b/>
        <sz val="8"/>
        <color theme="3"/>
        <rFont val="Arial"/>
        <family val="2"/>
      </rPr>
      <t/>
    </r>
  </si>
  <si>
    <r>
      <t xml:space="preserve">AMBULANCE </t>
    </r>
    <r>
      <rPr>
        <b/>
        <vertAlign val="superscript"/>
        <sz val="18"/>
        <rFont val="Arial"/>
        <family val="2"/>
      </rPr>
      <t>(2)</t>
    </r>
  </si>
  <si>
    <r>
      <t xml:space="preserve">V.S.L. </t>
    </r>
    <r>
      <rPr>
        <b/>
        <vertAlign val="superscript"/>
        <sz val="18"/>
        <rFont val="Arial"/>
        <family val="2"/>
      </rPr>
      <t xml:space="preserve">(3) </t>
    </r>
  </si>
  <si>
    <r>
      <t xml:space="preserve">Transports de </t>
    </r>
    <r>
      <rPr>
        <b/>
        <sz val="10"/>
        <rFont val="Arial"/>
        <family val="2"/>
      </rPr>
      <t>JOUR</t>
    </r>
  </si>
  <si>
    <r>
      <t xml:space="preserve">Transports de </t>
    </r>
    <r>
      <rPr>
        <b/>
        <sz val="10"/>
        <rFont val="Arial"/>
        <family val="2"/>
      </rPr>
      <t>NUIT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Entre 20h et 8h</t>
    </r>
  </si>
  <si>
    <t xml:space="preserve">Tarif € TTC conventionnel </t>
  </si>
  <si>
    <r>
      <t xml:space="preserve">Transports </t>
    </r>
    <r>
      <rPr>
        <b/>
        <sz val="10"/>
        <rFont val="Arial"/>
        <family val="2"/>
      </rPr>
      <t>DIMANCHE et jours FERIES</t>
    </r>
    <r>
      <rPr>
        <sz val="10"/>
        <rFont val="Arial"/>
        <family val="2"/>
      </rPr>
      <t xml:space="preserve">
</t>
    </r>
    <r>
      <rPr>
        <b/>
        <sz val="10"/>
        <color rgb="FFFF0000"/>
        <rFont val="Arial"/>
        <family val="2"/>
      </rPr>
      <t>Entre 8h et 20h</t>
    </r>
  </si>
  <si>
    <r>
      <t xml:space="preserve">Transports </t>
    </r>
    <r>
      <rPr>
        <b/>
        <sz val="10"/>
        <rFont val="Arial"/>
        <family val="2"/>
      </rPr>
      <t>DIMANCHE et jours FERIES</t>
    </r>
    <r>
      <rPr>
        <sz val="10"/>
        <rFont val="Arial"/>
        <family val="2"/>
      </rPr>
      <t xml:space="preserve">
</t>
    </r>
    <r>
      <rPr>
        <b/>
        <sz val="10"/>
        <color rgb="FFFF0000"/>
        <rFont val="Arial"/>
        <family val="2"/>
      </rPr>
      <t>Entre 20h et 8h</t>
    </r>
  </si>
  <si>
    <r>
      <rPr>
        <b/>
        <sz val="10"/>
        <rFont val="Arial"/>
        <family val="2"/>
      </rPr>
      <t>Transport de nuit :</t>
    </r>
    <r>
      <rPr>
        <sz val="10"/>
        <rFont val="Arial"/>
        <family val="2"/>
      </rPr>
      <t xml:space="preserve"> 
Le tarif s'applique intégralement lorsque plus de la moitié du temps du transport est effectué entre 20h00 et 8h00. Il ne s'applique pas dans le cas contraire
</t>
    </r>
    <r>
      <rPr>
        <b/>
        <sz val="10"/>
        <rFont val="Arial"/>
        <family val="2"/>
      </rPr>
      <t>Transport WE et jours feriés :</t>
    </r>
    <r>
      <rPr>
        <sz val="10"/>
        <rFont val="Arial"/>
        <family val="2"/>
      </rPr>
      <t xml:space="preserve"> 
 Le tarif du dimanche s'applique à comper du samedi 12h00.</t>
    </r>
    <r>
      <rPr>
        <b/>
        <sz val="9"/>
        <color rgb="FFFF0000"/>
        <rFont val="Arial"/>
        <family val="2"/>
      </rPr>
      <t/>
    </r>
  </si>
  <si>
    <r>
      <rPr>
        <b/>
        <sz val="10"/>
        <rFont val="Arial"/>
        <family val="2"/>
      </rPr>
      <t>Transport de nuit :</t>
    </r>
    <r>
      <rPr>
        <sz val="10"/>
        <rFont val="Arial"/>
        <family val="2"/>
      </rPr>
      <t xml:space="preserve"> le tarif s'applique intégralement lorsque plus de la moitié du temps du transport est effectué entre 20h00 et 8h00. Il ne s'applique pas dans le cas contraire
</t>
    </r>
    <r>
      <rPr>
        <b/>
        <sz val="10"/>
        <rFont val="Arial"/>
        <family val="2"/>
      </rPr>
      <t xml:space="preserve">Transport WE et jours feriés : </t>
    </r>
    <r>
      <rPr>
        <sz val="10"/>
        <rFont val="Arial"/>
        <family val="2"/>
      </rPr>
      <t xml:space="preserve">
Le tarif du dimanche s'applique à comper du samedi 12h00.</t>
    </r>
  </si>
  <si>
    <t>* Les plages horaires jour, nuit, week-end sont celles énoncées dans la convention nationale des transporteurs sanitaires privés et ses avenants</t>
  </si>
  <si>
    <r>
      <rPr>
        <b/>
        <vertAlign val="superscript"/>
        <sz val="14"/>
        <rFont val="Arial"/>
        <family val="2"/>
      </rPr>
      <t>(2)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Les transports en Ambulances sont exonérés de T.V.A. - Base Tarifs conventionnels en vigueur applicables aux transports sanitaires par ambulance</t>
    </r>
  </si>
  <si>
    <r>
      <rPr>
        <b/>
        <vertAlign val="superscript"/>
        <sz val="14"/>
        <rFont val="Arial"/>
        <family val="2"/>
      </rPr>
      <t>(3)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BaseTarifs conventionnels en vigueur applicables aux transports sanitaires par VLS</t>
    </r>
  </si>
  <si>
    <t>Transport partagé de 3 personnes</t>
  </si>
  <si>
    <t>Transport partagé de 2 personnes</t>
  </si>
  <si>
    <t>Transport  de 1 personne</t>
  </si>
  <si>
    <r>
      <t xml:space="preserve">* Quel que soit le type de transports sanitaires commandés par l'établissement </t>
    </r>
    <r>
      <rPr>
        <u/>
        <sz val="11"/>
        <color rgb="FF0070C0"/>
        <rFont val="Arial"/>
        <family val="2"/>
      </rPr>
      <t>aucun temps d'attente ou de marche lente ne pourra être appliqué</t>
    </r>
    <r>
      <rPr>
        <sz val="11"/>
        <color rgb="FF0070C0"/>
        <rFont val="Arial"/>
        <family val="2"/>
      </rPr>
      <t>.</t>
    </r>
  </si>
  <si>
    <r>
      <rPr>
        <b/>
        <vertAlign val="superscript"/>
        <sz val="14"/>
        <rFont val="Arial"/>
        <family val="2"/>
      </rPr>
      <t>(1)</t>
    </r>
    <r>
      <rPr>
        <sz val="11"/>
        <rFont val="Arial"/>
        <family val="2"/>
      </rPr>
      <t xml:space="preserve"> </t>
    </r>
    <r>
      <rPr>
        <u/>
        <sz val="11"/>
        <color rgb="FF0070C0"/>
        <rFont val="Arial"/>
        <family val="2"/>
      </rPr>
      <t>Les péages sont facturables en sus sur présentation de justificatif, pour le parcours en charge</t>
    </r>
  </si>
  <si>
    <r>
      <t>Forfait départemental</t>
    </r>
    <r>
      <rPr>
        <b/>
        <sz val="10"/>
        <rFont val="Arial"/>
        <family val="2"/>
      </rPr>
      <t xml:space="preserve"> </t>
    </r>
    <r>
      <rPr>
        <b/>
        <sz val="10"/>
        <color rgb="FFFF33CC"/>
        <rFont val="Arial"/>
        <family val="2"/>
      </rPr>
      <t>zone C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 xml:space="preserve">Transport </t>
    </r>
    <r>
      <rPr>
        <b/>
        <sz val="10"/>
        <rFont val="Arial"/>
        <family val="2"/>
      </rPr>
      <t>partagé 2 personnes</t>
    </r>
  </si>
  <si>
    <r>
      <t xml:space="preserve">Forfait départemental </t>
    </r>
    <r>
      <rPr>
        <b/>
        <sz val="10"/>
        <color rgb="FFFF33CC"/>
        <rFont val="Arial"/>
        <family val="2"/>
      </rPr>
      <t>zone C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 xml:space="preserve">Transport </t>
    </r>
    <r>
      <rPr>
        <b/>
        <sz val="10"/>
        <rFont val="Arial"/>
        <family val="2"/>
      </rPr>
      <t>partagé 3 personnes</t>
    </r>
  </si>
  <si>
    <r>
      <t xml:space="preserve">Tarif € TTC préfectoral 
</t>
    </r>
    <r>
      <rPr>
        <b/>
        <sz val="8"/>
        <color theme="3"/>
        <rFont val="Arial"/>
        <family val="2"/>
      </rPr>
      <t/>
    </r>
  </si>
  <si>
    <t>Tarif € TTC préfectoral</t>
  </si>
  <si>
    <t>Prestations ambulances ou Transport Assis Professionnalisé (véhicules sanitaires légers ou taxis conventionnés) 
pour consultations ou hospitalisations d'enfants et jeunes adultes</t>
  </si>
  <si>
    <r>
      <rPr>
        <b/>
        <i/>
        <sz val="9"/>
        <rFont val="Arial"/>
        <family val="2"/>
      </rPr>
      <t xml:space="preserve">Légende :
</t>
    </r>
    <r>
      <rPr>
        <i/>
        <sz val="9"/>
        <rFont val="Arial"/>
        <family val="2"/>
      </rPr>
      <t xml:space="preserve">
* Cellules grisées : ne pas compléter, automatisation des cellules (Formules de calcul)
* V.S.L. : Véhicule sanitaire Léger</t>
    </r>
  </si>
  <si>
    <r>
      <rPr>
        <b/>
        <vertAlign val="superscript"/>
        <sz val="14"/>
        <rFont val="Arial"/>
        <family val="2"/>
      </rPr>
      <t>(4)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BaseTarifs préfectoral en vigueur applicables aux transports en taxis</t>
    </r>
  </si>
  <si>
    <r>
      <t xml:space="preserve">TAXI </t>
    </r>
    <r>
      <rPr>
        <b/>
        <vertAlign val="superscript"/>
        <sz val="18"/>
        <rFont val="Arial"/>
        <family val="2"/>
      </rPr>
      <t>(4)</t>
    </r>
  </si>
  <si>
    <r>
      <rPr>
        <b/>
        <sz val="10"/>
        <rFont val="Arial"/>
        <family val="2"/>
      </rPr>
      <t xml:space="preserve">Code Tarif C </t>
    </r>
    <r>
      <rPr>
        <sz val="10"/>
        <rFont val="Arial"/>
        <family val="2"/>
      </rPr>
      <t xml:space="preserve">
(course de jour avec retour à vide 7h00 à 19h00)</t>
    </r>
  </si>
  <si>
    <r>
      <rPr>
        <b/>
        <sz val="10"/>
        <rFont val="Arial"/>
        <family val="2"/>
      </rPr>
      <t xml:space="preserve">Code Tarif D </t>
    </r>
    <r>
      <rPr>
        <sz val="10"/>
        <rFont val="Arial"/>
        <family val="2"/>
      </rPr>
      <t xml:space="preserve">
(course de nuit avec retour à vide 19h00 à 7h00)</t>
    </r>
  </si>
  <si>
    <r>
      <t xml:space="preserve">* Le tarif de </t>
    </r>
    <r>
      <rPr>
        <b/>
        <sz val="11"/>
        <rFont val="Arial"/>
        <family val="2"/>
      </rPr>
      <t>jour</t>
    </r>
    <r>
      <rPr>
        <sz val="11"/>
        <rFont val="Arial"/>
        <family val="2"/>
      </rPr>
      <t xml:space="preserve"> est applicable de 7h00 à 19h00.
* Le tarif de </t>
    </r>
    <r>
      <rPr>
        <b/>
        <sz val="11"/>
        <rFont val="Arial"/>
        <family val="2"/>
      </rPr>
      <t>nuit</t>
    </r>
    <r>
      <rPr>
        <sz val="11"/>
        <rFont val="Arial"/>
        <family val="2"/>
      </rPr>
      <t xml:space="preserve"> est applicable de 19h00 à 7h00.
* Le tarif de nuit est également appliqué les </t>
    </r>
    <r>
      <rPr>
        <b/>
        <sz val="11"/>
        <rFont val="Arial"/>
        <family val="2"/>
      </rPr>
      <t>dimanches et jours fériés</t>
    </r>
  </si>
  <si>
    <r>
      <rPr>
        <b/>
        <sz val="10"/>
        <rFont val="Arial"/>
        <family val="2"/>
      </rPr>
      <t xml:space="preserve">Code Tarif A </t>
    </r>
    <r>
      <rPr>
        <sz val="10"/>
        <rFont val="Arial"/>
        <family val="2"/>
      </rPr>
      <t xml:space="preserve">
(course de jour avec retour en charge )</t>
    </r>
  </si>
  <si>
    <r>
      <t xml:space="preserve">Transports de </t>
    </r>
    <r>
      <rPr>
        <b/>
        <sz val="10"/>
        <rFont val="Arial"/>
        <family val="2"/>
      </rPr>
      <t>JOUR
7h00 à 19h00</t>
    </r>
  </si>
  <si>
    <r>
      <rPr>
        <b/>
        <sz val="9"/>
        <rFont val="Arial"/>
        <family val="2"/>
      </rPr>
      <t xml:space="preserve">Code Tarif B </t>
    </r>
    <r>
      <rPr>
        <sz val="9"/>
        <rFont val="Arial"/>
        <family val="2"/>
      </rPr>
      <t xml:space="preserve">
(course de nuit avec retour en charge 19h à 7h00)</t>
    </r>
  </si>
  <si>
    <r>
      <t xml:space="preserve">Transports de </t>
    </r>
    <r>
      <rPr>
        <b/>
        <sz val="10"/>
        <rFont val="Arial"/>
        <family val="2"/>
      </rPr>
      <t>NUIT
19h à 7h00</t>
    </r>
  </si>
  <si>
    <r>
      <t xml:space="preserve">Transports </t>
    </r>
    <r>
      <rPr>
        <b/>
        <sz val="10"/>
        <rFont val="Arial"/>
        <family val="2"/>
      </rPr>
      <t>DIMANCHE et jours FERIES
(idem tarif nuit)</t>
    </r>
  </si>
  <si>
    <r>
      <t>Bordereau des Prix unitaires en € TTC</t>
    </r>
    <r>
      <rPr>
        <b/>
        <vertAlign val="superscript"/>
        <sz val="16"/>
        <rFont val="Arial"/>
        <family val="2"/>
      </rPr>
      <t xml:space="preserve"> (1) </t>
    </r>
  </si>
  <si>
    <t xml:space="preserve">Transports sanitaires à la charge d'un établissement de l'UGECAM Occitanie, Centre médical de l'EGREGORE (30) </t>
  </si>
  <si>
    <r>
      <rPr>
        <b/>
        <sz val="10"/>
        <rFont val="Arial"/>
        <family val="2"/>
      </rPr>
      <t>Annexe 2 à l'Acte d'engagement</t>
    </r>
    <r>
      <rPr>
        <sz val="10"/>
        <rFont val="Arial"/>
        <family val="2"/>
      </rPr>
      <t xml:space="preserve">
Procédure marché n° :  AO-2025-905-88
Transports sanitaires à la charge d'un établissement de l'UGECAM Occitanie, Centre médical de l'EGREGORE (30)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</si>
</sst>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34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8"/>
      <color theme="3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  <font>
      <sz val="11"/>
      <color rgb="FF00B050"/>
      <name val="Arial"/>
      <family val="2"/>
    </font>
    <font>
      <sz val="10"/>
      <color rgb="FFFF0000"/>
      <name val="Arial"/>
      <family val="2"/>
    </font>
    <font>
      <b/>
      <sz val="10"/>
      <color rgb="FFFF33CC"/>
      <name val="Arial"/>
      <family val="2"/>
    </font>
    <font>
      <sz val="11"/>
      <color rgb="FF002060"/>
      <name val="Arial"/>
      <family val="2"/>
    </font>
    <font>
      <b/>
      <sz val="8"/>
      <color theme="3"/>
      <name val="Arial"/>
      <family val="2"/>
    </font>
    <font>
      <b/>
      <sz val="9"/>
      <color rgb="FFFF0000"/>
      <name val="Arial"/>
      <family val="2"/>
    </font>
    <font>
      <sz val="10"/>
      <name val="Arial"/>
    </font>
    <font>
      <b/>
      <sz val="18"/>
      <name val="Arial"/>
      <family val="2"/>
    </font>
    <font>
      <b/>
      <vertAlign val="superscript"/>
      <sz val="18"/>
      <name val="Arial"/>
      <family val="2"/>
    </font>
    <font>
      <b/>
      <sz val="11"/>
      <name val="Arial"/>
      <family val="2"/>
    </font>
    <font>
      <b/>
      <vertAlign val="superscript"/>
      <sz val="14"/>
      <name val="Arial"/>
      <family val="2"/>
    </font>
    <font>
      <b/>
      <sz val="16"/>
      <name val="Arial"/>
      <family val="2"/>
    </font>
    <font>
      <b/>
      <vertAlign val="superscript"/>
      <sz val="16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6"/>
      <name val="Arial"/>
      <family val="2"/>
    </font>
    <font>
      <u/>
      <sz val="11"/>
      <color rgb="FF0070C0"/>
      <name val="Arial"/>
      <family val="2"/>
    </font>
    <font>
      <sz val="11"/>
      <color rgb="FF0070C0"/>
      <name val="Arial"/>
      <family val="2"/>
    </font>
    <font>
      <sz val="12"/>
      <color rgb="FF0070C0"/>
      <name val="Arial"/>
      <family val="2"/>
    </font>
    <font>
      <b/>
      <sz val="12"/>
      <color rgb="FF0070C0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i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lightUp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23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 textRotation="90" wrapText="1"/>
    </xf>
    <xf numFmtId="0" fontId="11" fillId="0" borderId="0" xfId="0" applyFont="1" applyFill="1" applyBorder="1" applyAlignment="1">
      <alignment horizontal="center" vertical="center" wrapText="1"/>
    </xf>
    <xf numFmtId="10" fontId="13" fillId="0" borderId="0" xfId="2" applyNumberFormat="1" applyFont="1" applyFill="1" applyBorder="1" applyAlignment="1">
      <alignment vertical="center"/>
    </xf>
    <xf numFmtId="10" fontId="6" fillId="0" borderId="0" xfId="2" applyNumberFormat="1" applyFont="1" applyFill="1" applyBorder="1" applyAlignment="1">
      <alignment vertical="center"/>
    </xf>
    <xf numFmtId="0" fontId="6" fillId="0" borderId="0" xfId="1" applyNumberFormat="1" applyFont="1" applyFill="1" applyBorder="1" applyAlignment="1">
      <alignment horizontal="left" vertical="center" wrapText="1"/>
    </xf>
    <xf numFmtId="164" fontId="13" fillId="0" borderId="0" xfId="1" applyFont="1" applyFill="1" applyBorder="1" applyAlignment="1">
      <alignment horizontal="center" vertical="center"/>
    </xf>
    <xf numFmtId="164" fontId="13" fillId="0" borderId="0" xfId="1" applyFont="1" applyFill="1" applyBorder="1" applyAlignment="1">
      <alignment vertical="center"/>
    </xf>
    <xf numFmtId="164" fontId="10" fillId="0" borderId="0" xfId="1" applyFont="1" applyFill="1" applyBorder="1" applyAlignment="1">
      <alignment horizontal="center" vertical="center"/>
    </xf>
    <xf numFmtId="164" fontId="6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2" fillId="0" borderId="2" xfId="1" applyFont="1" applyFill="1" applyBorder="1" applyAlignment="1">
      <alignment horizontal="center" vertical="center"/>
    </xf>
    <xf numFmtId="10" fontId="2" fillId="0" borderId="2" xfId="2" applyNumberFormat="1" applyFont="1" applyFill="1" applyBorder="1" applyAlignment="1">
      <alignment horizontal="center" vertical="center"/>
    </xf>
    <xf numFmtId="164" fontId="2" fillId="3" borderId="18" xfId="1" applyFont="1" applyFill="1" applyBorder="1" applyAlignment="1">
      <alignment vertical="center"/>
    </xf>
    <xf numFmtId="164" fontId="2" fillId="3" borderId="19" xfId="1" applyFont="1" applyFill="1" applyBorder="1" applyAlignment="1">
      <alignment horizontal="center" vertical="center"/>
    </xf>
    <xf numFmtId="10" fontId="2" fillId="0" borderId="20" xfId="2" applyNumberFormat="1" applyFont="1" applyFill="1" applyBorder="1" applyAlignment="1">
      <alignment horizontal="center" vertical="center"/>
    </xf>
    <xf numFmtId="164" fontId="2" fillId="3" borderId="18" xfId="1" applyFont="1" applyFill="1" applyBorder="1" applyAlignment="1">
      <alignment horizontal="center" vertical="center"/>
    </xf>
    <xf numFmtId="164" fontId="2" fillId="3" borderId="19" xfId="1" applyFont="1" applyFill="1" applyBorder="1" applyAlignment="1">
      <alignment vertical="center"/>
    </xf>
    <xf numFmtId="164" fontId="2" fillId="3" borderId="20" xfId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164" fontId="2" fillId="0" borderId="4" xfId="1" applyFont="1" applyFill="1" applyBorder="1" applyAlignment="1">
      <alignment horizontal="center" vertical="center"/>
    </xf>
    <xf numFmtId="10" fontId="2" fillId="0" borderId="4" xfId="2" applyNumberFormat="1" applyFont="1" applyFill="1" applyBorder="1" applyAlignment="1">
      <alignment horizontal="center" vertical="center"/>
    </xf>
    <xf numFmtId="164" fontId="2" fillId="3" borderId="5" xfId="1" applyFont="1" applyFill="1" applyBorder="1" applyAlignment="1">
      <alignment vertical="center"/>
    </xf>
    <xf numFmtId="164" fontId="2" fillId="3" borderId="24" xfId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center" vertical="center"/>
    </xf>
    <xf numFmtId="164" fontId="2" fillId="3" borderId="22" xfId="1" applyFont="1" applyFill="1" applyBorder="1" applyAlignment="1">
      <alignment horizontal="center" vertical="center"/>
    </xf>
    <xf numFmtId="164" fontId="2" fillId="3" borderId="12" xfId="1" applyFont="1" applyFill="1" applyBorder="1" applyAlignment="1">
      <alignment vertical="center"/>
    </xf>
    <xf numFmtId="10" fontId="2" fillId="0" borderId="3" xfId="2" applyNumberFormat="1" applyFont="1" applyFill="1" applyBorder="1" applyAlignment="1">
      <alignment horizontal="center" vertical="center"/>
    </xf>
    <xf numFmtId="164" fontId="2" fillId="3" borderId="3" xfId="1" applyFont="1" applyFill="1" applyBorder="1" applyAlignment="1">
      <alignment horizontal="center" vertical="center"/>
    </xf>
    <xf numFmtId="164" fontId="2" fillId="0" borderId="6" xfId="1" applyFont="1" applyFill="1" applyBorder="1" applyAlignment="1">
      <alignment horizontal="center" vertical="center"/>
    </xf>
    <xf numFmtId="10" fontId="2" fillId="0" borderId="6" xfId="2" applyNumberFormat="1" applyFont="1" applyFill="1" applyBorder="1" applyAlignment="1">
      <alignment horizontal="center" vertical="center"/>
    </xf>
    <xf numFmtId="164" fontId="2" fillId="3" borderId="28" xfId="1" applyFont="1" applyFill="1" applyBorder="1" applyAlignment="1">
      <alignment vertical="center"/>
    </xf>
    <xf numFmtId="164" fontId="2" fillId="3" borderId="26" xfId="1" applyFont="1" applyFill="1" applyBorder="1" applyAlignment="1">
      <alignment horizontal="center" vertical="center"/>
    </xf>
    <xf numFmtId="164" fontId="2" fillId="3" borderId="27" xfId="1" applyFont="1" applyFill="1" applyBorder="1" applyAlignment="1">
      <alignment horizontal="center" vertical="center"/>
    </xf>
    <xf numFmtId="164" fontId="2" fillId="3" borderId="14" xfId="1" applyFont="1" applyFill="1" applyBorder="1" applyAlignment="1">
      <alignment vertical="center"/>
    </xf>
    <xf numFmtId="164" fontId="2" fillId="3" borderId="6" xfId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4" fontId="2" fillId="0" borderId="15" xfId="1" applyFont="1" applyFill="1" applyBorder="1" applyAlignment="1">
      <alignment horizontal="center" vertical="center"/>
    </xf>
    <xf numFmtId="10" fontId="2" fillId="0" borderId="15" xfId="2" applyNumberFormat="1" applyFont="1" applyFill="1" applyBorder="1" applyAlignment="1">
      <alignment horizontal="center" vertical="center"/>
    </xf>
    <xf numFmtId="164" fontId="2" fillId="3" borderId="11" xfId="1" applyFont="1" applyFill="1" applyBorder="1" applyAlignment="1">
      <alignment vertical="center"/>
    </xf>
    <xf numFmtId="164" fontId="2" fillId="3" borderId="32" xfId="1" applyFont="1" applyFill="1" applyBorder="1" applyAlignment="1">
      <alignment horizontal="center" vertical="center"/>
    </xf>
    <xf numFmtId="164" fontId="2" fillId="3" borderId="23" xfId="1" applyFont="1" applyFill="1" applyBorder="1" applyAlignment="1">
      <alignment horizontal="center" vertical="center"/>
    </xf>
    <xf numFmtId="164" fontId="2" fillId="3" borderId="17" xfId="1" applyFont="1" applyFill="1" applyBorder="1" applyAlignment="1">
      <alignment vertical="center"/>
    </xf>
    <xf numFmtId="164" fontId="2" fillId="3" borderId="15" xfId="1" applyFont="1" applyFill="1" applyBorder="1" applyAlignment="1">
      <alignment horizontal="center" vertical="center"/>
    </xf>
    <xf numFmtId="164" fontId="2" fillId="3" borderId="13" xfId="1" applyFont="1" applyFill="1" applyBorder="1" applyAlignment="1">
      <alignment vertical="center"/>
    </xf>
    <xf numFmtId="164" fontId="2" fillId="3" borderId="25" xfId="1" applyFont="1" applyFill="1" applyBorder="1" applyAlignment="1">
      <alignment horizontal="center" vertical="center"/>
    </xf>
    <xf numFmtId="164" fontId="2" fillId="3" borderId="21" xfId="1" applyFont="1" applyFill="1" applyBorder="1" applyAlignment="1">
      <alignment horizontal="center" vertical="center"/>
    </xf>
    <xf numFmtId="164" fontId="2" fillId="0" borderId="3" xfId="1" applyFont="1" applyFill="1" applyBorder="1" applyAlignment="1">
      <alignment horizontal="center" vertical="center"/>
    </xf>
    <xf numFmtId="164" fontId="2" fillId="3" borderId="16" xfId="1" applyFont="1" applyFill="1" applyBorder="1" applyAlignment="1">
      <alignment vertical="center"/>
    </xf>
    <xf numFmtId="164" fontId="2" fillId="3" borderId="12" xfId="1" applyFont="1" applyFill="1" applyBorder="1" applyAlignment="1">
      <alignment horizontal="center" vertical="center"/>
    </xf>
    <xf numFmtId="164" fontId="2" fillId="3" borderId="16" xfId="1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center" vertical="center"/>
    </xf>
    <xf numFmtId="44" fontId="2" fillId="3" borderId="10" xfId="3" applyFont="1" applyFill="1" applyBorder="1" applyAlignment="1">
      <alignment horizontal="center" vertical="center"/>
    </xf>
    <xf numFmtId="164" fontId="2" fillId="3" borderId="5" xfId="1" applyFont="1" applyFill="1" applyBorder="1" applyAlignment="1">
      <alignment horizontal="center" vertical="center"/>
    </xf>
    <xf numFmtId="44" fontId="2" fillId="3" borderId="17" xfId="3" applyFont="1" applyFill="1" applyBorder="1" applyAlignment="1">
      <alignment vertical="center"/>
    </xf>
    <xf numFmtId="164" fontId="2" fillId="3" borderId="1" xfId="1" applyFont="1" applyFill="1" applyBorder="1" applyAlignment="1">
      <alignment horizontal="center" vertical="center"/>
    </xf>
    <xf numFmtId="10" fontId="2" fillId="0" borderId="2" xfId="2" applyNumberFormat="1" applyFont="1" applyFill="1" applyBorder="1" applyAlignment="1">
      <alignment vertical="center"/>
    </xf>
    <xf numFmtId="164" fontId="2" fillId="3" borderId="8" xfId="1" applyFont="1" applyFill="1" applyBorder="1" applyAlignment="1">
      <alignment horizontal="center" vertical="center"/>
    </xf>
    <xf numFmtId="164" fontId="2" fillId="3" borderId="9" xfId="1" applyFont="1" applyFill="1" applyBorder="1" applyAlignment="1">
      <alignment vertical="center"/>
    </xf>
    <xf numFmtId="164" fontId="2" fillId="3" borderId="8" xfId="1" applyFont="1" applyFill="1" applyBorder="1" applyAlignment="1">
      <alignment vertical="center"/>
    </xf>
    <xf numFmtId="164" fontId="2" fillId="3" borderId="9" xfId="1" applyFont="1" applyFill="1" applyBorder="1" applyAlignment="1">
      <alignment horizontal="center" vertical="center"/>
    </xf>
    <xf numFmtId="164" fontId="2" fillId="3" borderId="2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0" fontId="2" fillId="0" borderId="4" xfId="2" applyNumberFormat="1" applyFont="1" applyFill="1" applyBorder="1" applyAlignment="1">
      <alignment vertical="center"/>
    </xf>
    <xf numFmtId="164" fontId="2" fillId="3" borderId="11" xfId="1" applyFont="1" applyFill="1" applyBorder="1" applyAlignment="1">
      <alignment horizontal="center" vertical="center"/>
    </xf>
    <xf numFmtId="164" fontId="2" fillId="3" borderId="10" xfId="1" applyFont="1" applyFill="1" applyBorder="1" applyAlignment="1">
      <alignment vertical="center"/>
    </xf>
    <xf numFmtId="164" fontId="2" fillId="3" borderId="10" xfId="1" applyFont="1" applyFill="1" applyBorder="1" applyAlignment="1">
      <alignment horizontal="center" vertical="center"/>
    </xf>
    <xf numFmtId="164" fontId="2" fillId="3" borderId="4" xfId="1" applyFont="1" applyFill="1" applyBorder="1" applyAlignment="1">
      <alignment horizontal="center" vertical="center"/>
    </xf>
    <xf numFmtId="164" fontId="2" fillId="3" borderId="7" xfId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vertical="center"/>
    </xf>
    <xf numFmtId="164" fontId="2" fillId="3" borderId="7" xfId="1" applyFont="1" applyFill="1" applyBorder="1" applyAlignment="1">
      <alignment vertical="center"/>
    </xf>
    <xf numFmtId="10" fontId="2" fillId="0" borderId="3" xfId="2" applyNumberFormat="1" applyFont="1" applyFill="1" applyBorder="1" applyAlignment="1">
      <alignment vertical="center"/>
    </xf>
    <xf numFmtId="164" fontId="2" fillId="3" borderId="13" xfId="1" applyFont="1" applyFill="1" applyBorder="1" applyAlignment="1">
      <alignment horizontal="center" vertical="center"/>
    </xf>
    <xf numFmtId="164" fontId="2" fillId="3" borderId="35" xfId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10" fontId="2" fillId="0" borderId="15" xfId="2" applyNumberFormat="1" applyFont="1" applyFill="1" applyBorder="1" applyAlignment="1">
      <alignment vertical="center"/>
    </xf>
    <xf numFmtId="164" fontId="2" fillId="3" borderId="17" xfId="1" applyFont="1" applyFill="1" applyBorder="1" applyAlignment="1">
      <alignment horizontal="center" vertical="center"/>
    </xf>
    <xf numFmtId="10" fontId="2" fillId="0" borderId="6" xfId="2" applyNumberFormat="1" applyFont="1" applyFill="1" applyBorder="1" applyAlignment="1">
      <alignment vertical="center"/>
    </xf>
    <xf numFmtId="164" fontId="2" fillId="3" borderId="14" xfId="1" applyFont="1" applyFill="1" applyBorder="1" applyAlignment="1">
      <alignment horizontal="center" vertical="center"/>
    </xf>
    <xf numFmtId="164" fontId="2" fillId="3" borderId="28" xfId="1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23" fillId="6" borderId="7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44" fontId="2" fillId="3" borderId="6" xfId="3" applyFont="1" applyFill="1" applyBorder="1" applyAlignment="1">
      <alignment horizontal="center" vertical="center"/>
    </xf>
    <xf numFmtId="164" fontId="2" fillId="3" borderId="31" xfId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center" vertical="center" wrapText="1"/>
    </xf>
    <xf numFmtId="164" fontId="2" fillId="0" borderId="43" xfId="1" applyFont="1" applyFill="1" applyBorder="1" applyAlignment="1">
      <alignment horizontal="center" vertical="center"/>
    </xf>
    <xf numFmtId="10" fontId="2" fillId="0" borderId="43" xfId="2" applyNumberFormat="1" applyFont="1" applyFill="1" applyBorder="1" applyAlignment="1">
      <alignment vertical="center"/>
    </xf>
    <xf numFmtId="164" fontId="2" fillId="3" borderId="44" xfId="1" applyFont="1" applyFill="1" applyBorder="1" applyAlignment="1">
      <alignment horizontal="center" vertical="center"/>
    </xf>
    <xf numFmtId="164" fontId="2" fillId="3" borderId="45" xfId="1" applyFont="1" applyFill="1" applyBorder="1" applyAlignment="1">
      <alignment vertical="center"/>
    </xf>
    <xf numFmtId="164" fontId="2" fillId="3" borderId="44" xfId="1" applyFont="1" applyFill="1" applyBorder="1" applyAlignment="1">
      <alignment vertical="center"/>
    </xf>
    <xf numFmtId="164" fontId="2" fillId="3" borderId="45" xfId="1" applyFont="1" applyFill="1" applyBorder="1" applyAlignment="1">
      <alignment horizontal="center" vertical="center"/>
    </xf>
    <xf numFmtId="164" fontId="2" fillId="3" borderId="43" xfId="1" applyFont="1" applyFill="1" applyBorder="1" applyAlignment="1">
      <alignment horizontal="center" vertical="center"/>
    </xf>
    <xf numFmtId="0" fontId="26" fillId="0" borderId="0" xfId="0" applyFont="1" applyBorder="1" applyAlignment="1">
      <alignment horizontal="center" vertical="center" wrapText="1" shrinkToFit="1"/>
    </xf>
    <xf numFmtId="0" fontId="26" fillId="0" borderId="0" xfId="0" applyFont="1" applyBorder="1" applyAlignment="1">
      <alignment vertical="center" wrapText="1" shrinkToFit="1"/>
    </xf>
    <xf numFmtId="0" fontId="17" fillId="0" borderId="33" xfId="0" applyFont="1" applyBorder="1" applyAlignment="1">
      <alignment horizontal="center" vertical="center" textRotation="90" wrapText="1"/>
    </xf>
    <xf numFmtId="0" fontId="1" fillId="0" borderId="33" xfId="0" applyFont="1" applyFill="1" applyBorder="1" applyAlignment="1">
      <alignment horizontal="center" vertical="center" wrapText="1"/>
    </xf>
    <xf numFmtId="10" fontId="2" fillId="0" borderId="33" xfId="2" applyNumberFormat="1" applyFont="1" applyFill="1" applyBorder="1" applyAlignment="1">
      <alignment vertical="center"/>
    </xf>
    <xf numFmtId="0" fontId="1" fillId="0" borderId="33" xfId="1" applyNumberFormat="1" applyFont="1" applyFill="1" applyBorder="1" applyAlignment="1">
      <alignment horizontal="left" vertical="center" wrapText="1"/>
    </xf>
    <xf numFmtId="44" fontId="2" fillId="0" borderId="33" xfId="3" applyFont="1" applyFill="1" applyBorder="1" applyAlignment="1">
      <alignment horizontal="center" vertical="center"/>
    </xf>
    <xf numFmtId="164" fontId="2" fillId="0" borderId="33" xfId="1" applyFont="1" applyFill="1" applyBorder="1" applyAlignment="1">
      <alignment horizontal="center" vertical="center"/>
    </xf>
    <xf numFmtId="164" fontId="2" fillId="0" borderId="33" xfId="1" applyFont="1" applyFill="1" applyBorder="1" applyAlignment="1">
      <alignment vertical="center"/>
    </xf>
    <xf numFmtId="0" fontId="21" fillId="0" borderId="0" xfId="0" applyFont="1" applyFill="1" applyBorder="1" applyAlignment="1">
      <alignment vertical="center" wrapText="1" shrinkToFit="1"/>
    </xf>
    <xf numFmtId="0" fontId="23" fillId="4" borderId="20" xfId="0" applyFont="1" applyFill="1" applyBorder="1" applyAlignment="1">
      <alignment horizontal="center" vertical="center" wrapText="1"/>
    </xf>
    <xf numFmtId="0" fontId="23" fillId="5" borderId="20" xfId="0" applyFont="1" applyFill="1" applyBorder="1" applyAlignment="1">
      <alignment horizontal="center" vertical="center" wrapText="1"/>
    </xf>
    <xf numFmtId="164" fontId="2" fillId="0" borderId="18" xfId="1" applyFont="1" applyFill="1" applyBorder="1" applyAlignment="1">
      <alignment vertical="center"/>
    </xf>
    <xf numFmtId="164" fontId="2" fillId="0" borderId="19" xfId="1" applyFont="1" applyFill="1" applyBorder="1" applyAlignment="1">
      <alignment horizontal="center" vertical="center"/>
    </xf>
    <xf numFmtId="164" fontId="2" fillId="0" borderId="18" xfId="1" applyFont="1" applyFill="1" applyBorder="1" applyAlignment="1">
      <alignment horizontal="center" vertical="center"/>
    </xf>
    <xf numFmtId="164" fontId="2" fillId="0" borderId="19" xfId="1" applyFont="1" applyFill="1" applyBorder="1" applyAlignment="1">
      <alignment vertical="center"/>
    </xf>
    <xf numFmtId="164" fontId="2" fillId="0" borderId="20" xfId="1" applyFont="1" applyFill="1" applyBorder="1" applyAlignment="1">
      <alignment horizontal="center" vertical="center"/>
    </xf>
    <xf numFmtId="164" fontId="2" fillId="2" borderId="4" xfId="1" applyFont="1" applyFill="1" applyBorder="1" applyAlignment="1">
      <alignment horizontal="center" vertical="center"/>
    </xf>
    <xf numFmtId="10" fontId="2" fillId="2" borderId="4" xfId="2" applyNumberFormat="1" applyFont="1" applyFill="1" applyBorder="1" applyAlignment="1">
      <alignment horizontal="center" vertical="center"/>
    </xf>
    <xf numFmtId="164" fontId="2" fillId="2" borderId="5" xfId="1" applyFont="1" applyFill="1" applyBorder="1" applyAlignment="1">
      <alignment vertical="center"/>
    </xf>
    <xf numFmtId="164" fontId="2" fillId="2" borderId="24" xfId="1" applyFont="1" applyFill="1" applyBorder="1" applyAlignment="1">
      <alignment horizontal="center" vertical="center"/>
    </xf>
    <xf numFmtId="10" fontId="2" fillId="2" borderId="1" xfId="2" applyNumberFormat="1" applyFont="1" applyFill="1" applyBorder="1" applyAlignment="1">
      <alignment horizontal="center" vertical="center"/>
    </xf>
    <xf numFmtId="164" fontId="2" fillId="0" borderId="12" xfId="1" applyFont="1" applyFill="1" applyBorder="1" applyAlignment="1">
      <alignment vertical="center"/>
    </xf>
    <xf numFmtId="164" fontId="2" fillId="2" borderId="21" xfId="1" applyFont="1" applyFill="1" applyBorder="1" applyAlignment="1">
      <alignment horizontal="center" vertical="center"/>
    </xf>
    <xf numFmtId="164" fontId="2" fillId="2" borderId="3" xfId="1" applyFont="1" applyFill="1" applyBorder="1" applyAlignment="1">
      <alignment horizontal="center" vertical="center"/>
    </xf>
    <xf numFmtId="10" fontId="2" fillId="2" borderId="3" xfId="2" applyNumberFormat="1" applyFont="1" applyFill="1" applyBorder="1" applyAlignment="1">
      <alignment horizontal="center" vertical="center"/>
    </xf>
    <xf numFmtId="164" fontId="2" fillId="2" borderId="11" xfId="1" applyFont="1" applyFill="1" applyBorder="1" applyAlignment="1">
      <alignment vertical="center"/>
    </xf>
    <xf numFmtId="10" fontId="2" fillId="2" borderId="6" xfId="2" applyNumberFormat="1" applyFont="1" applyFill="1" applyBorder="1" applyAlignment="1">
      <alignment horizontal="center" vertical="center"/>
    </xf>
    <xf numFmtId="164" fontId="2" fillId="2" borderId="26" xfId="1" applyFont="1" applyFill="1" applyBorder="1" applyAlignment="1">
      <alignment horizontal="center" vertical="center"/>
    </xf>
    <xf numFmtId="164" fontId="2" fillId="2" borderId="27" xfId="1" applyFont="1" applyFill="1" applyBorder="1" applyAlignment="1">
      <alignment horizontal="center" vertical="center"/>
    </xf>
    <xf numFmtId="164" fontId="2" fillId="0" borderId="14" xfId="1" applyFont="1" applyFill="1" applyBorder="1" applyAlignment="1">
      <alignment vertical="center"/>
    </xf>
    <xf numFmtId="0" fontId="1" fillId="4" borderId="15" xfId="0" applyFont="1" applyFill="1" applyBorder="1" applyAlignment="1">
      <alignment horizontal="center" vertical="center" wrapText="1"/>
    </xf>
    <xf numFmtId="0" fontId="24" fillId="5" borderId="3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23" fillId="5" borderId="19" xfId="0" applyFont="1" applyFill="1" applyBorder="1" applyAlignment="1">
      <alignment horizontal="center" vertical="center" wrapText="1"/>
    </xf>
    <xf numFmtId="164" fontId="2" fillId="7" borderId="1" xfId="1" applyFont="1" applyFill="1" applyBorder="1" applyAlignment="1">
      <alignment horizontal="center" vertical="center"/>
    </xf>
    <xf numFmtId="10" fontId="2" fillId="7" borderId="1" xfId="2" applyNumberFormat="1" applyFont="1" applyFill="1" applyBorder="1" applyAlignment="1">
      <alignment horizontal="center" vertical="center"/>
    </xf>
    <xf numFmtId="164" fontId="2" fillId="7" borderId="13" xfId="1" applyFont="1" applyFill="1" applyBorder="1" applyAlignment="1">
      <alignment vertical="center"/>
    </xf>
    <xf numFmtId="164" fontId="2" fillId="7" borderId="6" xfId="1" applyFont="1" applyFill="1" applyBorder="1" applyAlignment="1">
      <alignment horizontal="center" vertical="center"/>
    </xf>
    <xf numFmtId="10" fontId="2" fillId="7" borderId="6" xfId="2" applyNumberFormat="1" applyFont="1" applyFill="1" applyBorder="1" applyAlignment="1">
      <alignment horizontal="center" vertical="center"/>
    </xf>
    <xf numFmtId="164" fontId="2" fillId="7" borderId="28" xfId="1" applyFont="1" applyFill="1" applyBorder="1" applyAlignment="1">
      <alignment vertical="center"/>
    </xf>
    <xf numFmtId="164" fontId="2" fillId="7" borderId="24" xfId="1" applyFont="1" applyFill="1" applyBorder="1" applyAlignment="1">
      <alignment horizontal="center" vertical="center"/>
    </xf>
    <xf numFmtId="164" fontId="2" fillId="7" borderId="22" xfId="1" applyFont="1" applyFill="1" applyBorder="1" applyAlignment="1">
      <alignment horizontal="center" vertical="center"/>
    </xf>
    <xf numFmtId="164" fontId="2" fillId="7" borderId="23" xfId="1" applyFont="1" applyFill="1" applyBorder="1" applyAlignment="1">
      <alignment horizontal="center" vertical="center"/>
    </xf>
    <xf numFmtId="164" fontId="2" fillId="7" borderId="12" xfId="1" applyFont="1" applyFill="1" applyBorder="1" applyAlignment="1">
      <alignment vertical="center"/>
    </xf>
    <xf numFmtId="10" fontId="2" fillId="7" borderId="3" xfId="2" applyNumberFormat="1" applyFont="1" applyFill="1" applyBorder="1" applyAlignment="1">
      <alignment horizontal="center" vertical="center"/>
    </xf>
    <xf numFmtId="164" fontId="2" fillId="7" borderId="3" xfId="1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textRotation="90" wrapText="1"/>
    </xf>
    <xf numFmtId="0" fontId="17" fillId="0" borderId="4" xfId="0" applyFont="1" applyBorder="1" applyAlignment="1">
      <alignment horizontal="center" vertical="center" textRotation="90" wrapText="1"/>
    </xf>
    <xf numFmtId="0" fontId="17" fillId="0" borderId="31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 wrapText="1"/>
    </xf>
    <xf numFmtId="0" fontId="23" fillId="0" borderId="36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0" fontId="23" fillId="0" borderId="46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9" fillId="0" borderId="34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19" fillId="0" borderId="34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1" fillId="0" borderId="0" xfId="0" applyFont="1" applyBorder="1" applyAlignment="1">
      <alignment horizontal="center" vertical="center" wrapText="1" shrinkToFit="1"/>
    </xf>
    <xf numFmtId="0" fontId="17" fillId="0" borderId="18" xfId="0" applyFont="1" applyBorder="1" applyAlignment="1">
      <alignment horizontal="center" vertical="center" textRotation="90"/>
    </xf>
    <xf numFmtId="0" fontId="17" fillId="0" borderId="37" xfId="0" applyFont="1" applyBorder="1" applyAlignment="1">
      <alignment horizontal="center" vertical="center" textRotation="90"/>
    </xf>
    <xf numFmtId="0" fontId="17" fillId="0" borderId="11" xfId="0" applyFont="1" applyBorder="1" applyAlignment="1">
      <alignment horizontal="center" vertical="center" textRotation="90"/>
    </xf>
    <xf numFmtId="0" fontId="17" fillId="0" borderId="34" xfId="0" applyFont="1" applyBorder="1" applyAlignment="1">
      <alignment horizontal="center" vertical="center" textRotation="90"/>
    </xf>
    <xf numFmtId="0" fontId="17" fillId="0" borderId="38" xfId="0" applyFont="1" applyBorder="1" applyAlignment="1">
      <alignment horizontal="center" vertical="center" textRotation="90"/>
    </xf>
    <xf numFmtId="0" fontId="2" fillId="0" borderId="0" xfId="0" applyFont="1" applyBorder="1" applyAlignment="1">
      <alignment horizontal="left" vertical="center"/>
    </xf>
    <xf numFmtId="0" fontId="19" fillId="0" borderId="5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23" fillId="6" borderId="1" xfId="0" applyFont="1" applyFill="1" applyBorder="1" applyAlignment="1">
      <alignment horizontal="center" vertical="center" wrapText="1"/>
    </xf>
    <xf numFmtId="0" fontId="23" fillId="6" borderId="3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3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31" xfId="0" applyFont="1" applyFill="1" applyBorder="1" applyAlignment="1">
      <alignment horizontal="center" vertical="center" wrapText="1"/>
    </xf>
    <xf numFmtId="0" fontId="1" fillId="0" borderId="20" xfId="1" applyNumberFormat="1" applyFont="1" applyFill="1" applyBorder="1" applyAlignment="1">
      <alignment horizontal="left" vertical="center" wrapText="1"/>
    </xf>
    <xf numFmtId="0" fontId="1" fillId="0" borderId="4" xfId="1" applyNumberFormat="1" applyFont="1" applyFill="1" applyBorder="1" applyAlignment="1">
      <alignment horizontal="left" vertical="center" wrapText="1"/>
    </xf>
    <xf numFmtId="0" fontId="1" fillId="0" borderId="31" xfId="1" applyNumberFormat="1" applyFont="1" applyFill="1" applyBorder="1" applyAlignment="1">
      <alignment horizontal="left" vertical="center" wrapText="1"/>
    </xf>
    <xf numFmtId="0" fontId="23" fillId="5" borderId="40" xfId="0" applyFont="1" applyFill="1" applyBorder="1" applyAlignment="1">
      <alignment horizontal="center" vertical="center" wrapText="1"/>
    </xf>
    <xf numFmtId="0" fontId="23" fillId="5" borderId="4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31" xfId="0" applyFont="1" applyFill="1" applyBorder="1" applyAlignment="1">
      <alignment horizontal="center" vertical="center" wrapText="1"/>
    </xf>
    <xf numFmtId="0" fontId="23" fillId="6" borderId="40" xfId="0" applyFont="1" applyFill="1" applyBorder="1" applyAlignment="1">
      <alignment horizontal="center" vertical="center" wrapText="1"/>
    </xf>
    <xf numFmtId="0" fontId="23" fillId="6" borderId="41" xfId="0" applyFont="1" applyFill="1" applyBorder="1" applyAlignment="1">
      <alignment horizontal="center" vertical="center" wrapText="1"/>
    </xf>
    <xf numFmtId="0" fontId="32" fillId="0" borderId="5" xfId="0" applyFont="1" applyBorder="1" applyAlignment="1">
      <alignment horizontal="left" vertical="center" wrapText="1" shrinkToFit="1"/>
    </xf>
    <xf numFmtId="0" fontId="32" fillId="0" borderId="36" xfId="0" applyFont="1" applyBorder="1" applyAlignment="1">
      <alignment horizontal="left" vertical="center" wrapText="1" shrinkToFit="1"/>
    </xf>
    <xf numFmtId="0" fontId="32" fillId="0" borderId="29" xfId="0" applyFont="1" applyBorder="1" applyAlignment="1">
      <alignment horizontal="left" vertical="center" wrapText="1" shrinkToFit="1"/>
    </xf>
    <xf numFmtId="0" fontId="32" fillId="0" borderId="16" xfId="0" applyFont="1" applyBorder="1" applyAlignment="1">
      <alignment horizontal="left" vertical="center" wrapText="1" shrinkToFit="1"/>
    </xf>
    <xf numFmtId="0" fontId="32" fillId="0" borderId="30" xfId="0" applyFont="1" applyBorder="1" applyAlignment="1">
      <alignment horizontal="left" vertical="center" wrapText="1" shrinkToFit="1"/>
    </xf>
    <xf numFmtId="0" fontId="32" fillId="0" borderId="42" xfId="0" applyFont="1" applyBorder="1" applyAlignment="1">
      <alignment horizontal="left" vertical="center" wrapText="1" shrinkToFit="1"/>
    </xf>
    <xf numFmtId="0" fontId="23" fillId="0" borderId="47" xfId="0" applyFont="1" applyBorder="1" applyAlignment="1">
      <alignment horizontal="center" vertical="center" wrapText="1"/>
    </xf>
    <xf numFmtId="0" fontId="23" fillId="0" borderId="49" xfId="0" applyFont="1" applyBorder="1" applyAlignment="1">
      <alignment horizontal="center" vertical="center" wrapText="1"/>
    </xf>
    <xf numFmtId="0" fontId="23" fillId="0" borderId="50" xfId="0" applyFont="1" applyBorder="1" applyAlignment="1">
      <alignment horizontal="center" vertical="center" wrapText="1"/>
    </xf>
    <xf numFmtId="0" fontId="23" fillId="0" borderId="5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4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51" xfId="0" applyFont="1" applyBorder="1" applyAlignment="1">
      <alignment horizontal="left" vertical="center" wrapText="1"/>
    </xf>
    <xf numFmtId="0" fontId="17" fillId="0" borderId="47" xfId="0" applyFont="1" applyBorder="1" applyAlignment="1">
      <alignment horizontal="center" vertical="center" textRotation="90" wrapText="1"/>
    </xf>
    <xf numFmtId="0" fontId="17" fillId="0" borderId="37" xfId="0" applyFont="1" applyBorder="1" applyAlignment="1">
      <alignment horizontal="center" vertical="center" textRotation="90" wrapText="1"/>
    </xf>
    <xf numFmtId="0" fontId="17" fillId="0" borderId="32" xfId="0" applyFont="1" applyBorder="1" applyAlignment="1">
      <alignment horizontal="center" vertical="center" textRotation="90" wrapText="1"/>
    </xf>
    <xf numFmtId="0" fontId="17" fillId="0" borderId="34" xfId="0" applyFont="1" applyBorder="1" applyAlignment="1">
      <alignment horizontal="center" vertical="center" textRotation="90" wrapText="1"/>
    </xf>
    <xf numFmtId="0" fontId="17" fillId="0" borderId="50" xfId="0" applyFont="1" applyBorder="1" applyAlignment="1">
      <alignment horizontal="center" vertical="center" textRotation="90" wrapText="1"/>
    </xf>
    <xf numFmtId="0" fontId="17" fillId="0" borderId="39" xfId="0" applyFont="1" applyBorder="1" applyAlignment="1">
      <alignment horizontal="center" vertical="center" textRotation="90" wrapText="1"/>
    </xf>
    <xf numFmtId="0" fontId="23" fillId="5" borderId="20" xfId="0" applyFont="1" applyFill="1" applyBorder="1" applyAlignment="1">
      <alignment horizontal="center" vertical="center" wrapText="1"/>
    </xf>
    <xf numFmtId="0" fontId="23" fillId="5" borderId="48" xfId="0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 shrinkToFit="1"/>
    </xf>
    <xf numFmtId="0" fontId="23" fillId="0" borderId="33" xfId="0" applyFont="1" applyBorder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 shrinkToFit="1"/>
    </xf>
    <xf numFmtId="0" fontId="33" fillId="0" borderId="0" xfId="0" applyFont="1" applyBorder="1" applyAlignment="1">
      <alignment horizontal="left" vertical="center" wrapText="1" shrinkToFit="1"/>
    </xf>
    <xf numFmtId="0" fontId="30" fillId="0" borderId="0" xfId="0" applyFont="1" applyBorder="1" applyAlignment="1">
      <alignment horizontal="center" vertical="center" wrapText="1" shrinkToFit="1"/>
    </xf>
  </cellXfs>
  <cellStyles count="4">
    <cellStyle name="Euro" xfId="1"/>
    <cellStyle name="Monétaire" xfId="3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1181100</xdr:colOff>
      <xdr:row>0</xdr:row>
      <xdr:rowOff>638175</xdr:rowOff>
    </xdr:to>
    <xdr:pic>
      <xdr:nvPicPr>
        <xdr:cNvPr id="2" name="Image 1" descr="UGECAM_Occitanie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90750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abSelected="1" zoomScaleNormal="100" workbookViewId="0">
      <selection activeCell="A2" sqref="A2:L2"/>
    </sheetView>
  </sheetViews>
  <sheetFormatPr baseColWidth="10" defaultColWidth="11.44140625" defaultRowHeight="13.8" x14ac:dyDescent="0.25"/>
  <cols>
    <col min="1" max="2" width="7.5546875" style="2" customWidth="1"/>
    <col min="3" max="3" width="31" style="2" customWidth="1"/>
    <col min="4" max="4" width="16.44140625" style="2" customWidth="1"/>
    <col min="5" max="5" width="8.44140625" style="2" customWidth="1"/>
    <col min="6" max="6" width="14.6640625" style="2" customWidth="1"/>
    <col min="7" max="7" width="16.5546875" style="2" customWidth="1"/>
    <col min="8" max="8" width="8.33203125" style="2" customWidth="1"/>
    <col min="9" max="9" width="14.6640625" style="2" customWidth="1"/>
    <col min="10" max="10" width="16.33203125" style="2" customWidth="1"/>
    <col min="11" max="11" width="8.33203125" style="2" customWidth="1"/>
    <col min="12" max="12" width="14.6640625" style="2" customWidth="1"/>
    <col min="13" max="13" width="16.44140625" style="2" customWidth="1"/>
    <col min="14" max="14" width="9.33203125" style="2" customWidth="1"/>
    <col min="15" max="15" width="14.6640625" style="2" customWidth="1"/>
    <col min="16" max="16" width="19.88671875" style="2" customWidth="1"/>
    <col min="17" max="17" width="65.33203125" style="2" customWidth="1"/>
    <col min="18" max="16384" width="11.44140625" style="2"/>
  </cols>
  <sheetData>
    <row r="1" spans="1:17" ht="59.4" customHeight="1" x14ac:dyDescent="0.25">
      <c r="A1" s="4"/>
      <c r="B1" s="4"/>
      <c r="C1" s="191" t="s">
        <v>66</v>
      </c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</row>
    <row r="2" spans="1:17" ht="41.25" customHeight="1" x14ac:dyDescent="0.25">
      <c r="A2" s="177" t="s">
        <v>64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16"/>
      <c r="N2" s="232"/>
      <c r="O2" s="232"/>
      <c r="P2" s="232"/>
      <c r="Q2" s="3"/>
    </row>
    <row r="3" spans="1:17" ht="52.5" customHeight="1" x14ac:dyDescent="0.25">
      <c r="A3" s="231" t="s">
        <v>52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108"/>
      <c r="N3" s="203" t="s">
        <v>53</v>
      </c>
      <c r="O3" s="204"/>
      <c r="P3" s="205"/>
      <c r="Q3" s="3"/>
    </row>
    <row r="4" spans="1:17" ht="46.5" customHeight="1" x14ac:dyDescent="0.25">
      <c r="A4" s="233" t="s">
        <v>65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06"/>
      <c r="O4" s="207"/>
      <c r="P4" s="208"/>
      <c r="Q4" s="3"/>
    </row>
    <row r="5" spans="1:17" ht="23.25" customHeight="1" x14ac:dyDescent="0.25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3"/>
    </row>
    <row r="6" spans="1:17" s="1" customFormat="1" ht="25.5" customHeight="1" x14ac:dyDescent="0.25">
      <c r="A6" s="163" t="s">
        <v>3</v>
      </c>
      <c r="B6" s="164"/>
      <c r="C6" s="165"/>
      <c r="D6" s="89" t="s">
        <v>29</v>
      </c>
      <c r="E6" s="192" t="s">
        <v>0</v>
      </c>
      <c r="F6" s="192" t="s">
        <v>28</v>
      </c>
      <c r="G6" s="91" t="s">
        <v>35</v>
      </c>
      <c r="H6" s="199" t="s">
        <v>0</v>
      </c>
      <c r="I6" s="197" t="s">
        <v>28</v>
      </c>
      <c r="J6" s="93" t="s">
        <v>30</v>
      </c>
      <c r="K6" s="187" t="s">
        <v>0</v>
      </c>
      <c r="L6" s="201" t="s">
        <v>28</v>
      </c>
      <c r="M6" s="93" t="s">
        <v>30</v>
      </c>
      <c r="N6" s="187" t="s">
        <v>0</v>
      </c>
      <c r="O6" s="187" t="s">
        <v>28</v>
      </c>
      <c r="P6" s="189" t="s">
        <v>26</v>
      </c>
    </row>
    <row r="7" spans="1:17" s="7" customFormat="1" ht="54.75" customHeight="1" thickBot="1" x14ac:dyDescent="0.3">
      <c r="A7" s="166"/>
      <c r="B7" s="167"/>
      <c r="C7" s="168"/>
      <c r="D7" s="90" t="s">
        <v>33</v>
      </c>
      <c r="E7" s="193"/>
      <c r="F7" s="193"/>
      <c r="G7" s="92" t="s">
        <v>34</v>
      </c>
      <c r="H7" s="200"/>
      <c r="I7" s="198"/>
      <c r="J7" s="94" t="s">
        <v>36</v>
      </c>
      <c r="K7" s="188"/>
      <c r="L7" s="202"/>
      <c r="M7" s="94" t="s">
        <v>37</v>
      </c>
      <c r="N7" s="188"/>
      <c r="O7" s="188"/>
      <c r="P7" s="190"/>
    </row>
    <row r="8" spans="1:17" ht="35.25" customHeight="1" x14ac:dyDescent="0.25">
      <c r="A8" s="178" t="s">
        <v>31</v>
      </c>
      <c r="B8" s="179"/>
      <c r="C8" s="19" t="s">
        <v>7</v>
      </c>
      <c r="D8" s="20"/>
      <c r="E8" s="21"/>
      <c r="F8" s="22">
        <f>D8-(D8*E8)</f>
        <v>0</v>
      </c>
      <c r="G8" s="23">
        <f>D8+(D8*75%)</f>
        <v>0</v>
      </c>
      <c r="H8" s="24"/>
      <c r="I8" s="25">
        <f>G8-(G8*H8)</f>
        <v>0</v>
      </c>
      <c r="J8" s="26">
        <f>D8+(D8*50%)</f>
        <v>0</v>
      </c>
      <c r="K8" s="24"/>
      <c r="L8" s="27">
        <f t="shared" ref="L8:L30" si="0">J8-(J8*K8)</f>
        <v>0</v>
      </c>
      <c r="M8" s="26">
        <f>D8+(D8*75%)</f>
        <v>0</v>
      </c>
      <c r="N8" s="24"/>
      <c r="O8" s="27">
        <f t="shared" ref="O8:O30" si="1">M8-(M8*N8)</f>
        <v>0</v>
      </c>
      <c r="P8" s="194" t="s">
        <v>38</v>
      </c>
    </row>
    <row r="9" spans="1:17" ht="35.25" customHeight="1" x14ac:dyDescent="0.25">
      <c r="A9" s="180"/>
      <c r="B9" s="181"/>
      <c r="C9" s="28" t="s">
        <v>8</v>
      </c>
      <c r="D9" s="29"/>
      <c r="E9" s="30"/>
      <c r="F9" s="31">
        <f t="shared" ref="F9:F29" si="2">D9-(D9*E9)</f>
        <v>0</v>
      </c>
      <c r="G9" s="32">
        <f t="shared" ref="G9:G14" si="3">D9+(D9*75%)</f>
        <v>0</v>
      </c>
      <c r="H9" s="33"/>
      <c r="I9" s="34">
        <f t="shared" ref="I9:I30" si="4">G9-(G9*H9)</f>
        <v>0</v>
      </c>
      <c r="J9" s="35">
        <f t="shared" ref="J9:J13" si="5">D9+(D9*50%)</f>
        <v>0</v>
      </c>
      <c r="K9" s="36"/>
      <c r="L9" s="37">
        <f t="shared" si="0"/>
        <v>0</v>
      </c>
      <c r="M9" s="35">
        <f t="shared" ref="M9:M14" si="6">D9+(D9*75%)</f>
        <v>0</v>
      </c>
      <c r="N9" s="36"/>
      <c r="O9" s="37">
        <f t="shared" si="1"/>
        <v>0</v>
      </c>
      <c r="P9" s="195"/>
    </row>
    <row r="10" spans="1:17" ht="35.25" customHeight="1" thickBot="1" x14ac:dyDescent="0.3">
      <c r="A10" s="180"/>
      <c r="B10" s="181"/>
      <c r="C10" s="18" t="s">
        <v>1</v>
      </c>
      <c r="D10" s="38"/>
      <c r="E10" s="39"/>
      <c r="F10" s="40">
        <f t="shared" si="2"/>
        <v>0</v>
      </c>
      <c r="G10" s="41">
        <f t="shared" si="3"/>
        <v>0</v>
      </c>
      <c r="H10" s="39"/>
      <c r="I10" s="42">
        <f t="shared" si="4"/>
        <v>0</v>
      </c>
      <c r="J10" s="43">
        <f t="shared" si="5"/>
        <v>0</v>
      </c>
      <c r="K10" s="39"/>
      <c r="L10" s="44">
        <f t="shared" si="0"/>
        <v>0</v>
      </c>
      <c r="M10" s="43">
        <f t="shared" si="6"/>
        <v>0</v>
      </c>
      <c r="N10" s="39"/>
      <c r="O10" s="44">
        <f t="shared" si="1"/>
        <v>0</v>
      </c>
      <c r="P10" s="195"/>
    </row>
    <row r="11" spans="1:17" ht="35.25" customHeight="1" x14ac:dyDescent="0.25">
      <c r="A11" s="180"/>
      <c r="B11" s="181"/>
      <c r="C11" s="45" t="s">
        <v>9</v>
      </c>
      <c r="D11" s="46"/>
      <c r="E11" s="47"/>
      <c r="F11" s="48">
        <f t="shared" si="2"/>
        <v>0</v>
      </c>
      <c r="G11" s="49">
        <f t="shared" si="3"/>
        <v>0</v>
      </c>
      <c r="H11" s="30"/>
      <c r="I11" s="50">
        <f t="shared" si="4"/>
        <v>0</v>
      </c>
      <c r="J11" s="51">
        <f t="shared" si="5"/>
        <v>0</v>
      </c>
      <c r="K11" s="47"/>
      <c r="L11" s="52">
        <f t="shared" si="0"/>
        <v>0</v>
      </c>
      <c r="M11" s="51">
        <f>D11+(D11*75%)</f>
        <v>0</v>
      </c>
      <c r="N11" s="47"/>
      <c r="O11" s="52">
        <f t="shared" si="1"/>
        <v>0</v>
      </c>
      <c r="P11" s="195"/>
    </row>
    <row r="12" spans="1:17" ht="35.25" customHeight="1" x14ac:dyDescent="0.25">
      <c r="A12" s="180"/>
      <c r="B12" s="181"/>
      <c r="C12" s="45" t="s">
        <v>10</v>
      </c>
      <c r="D12" s="46"/>
      <c r="E12" s="47"/>
      <c r="F12" s="53">
        <f t="shared" si="2"/>
        <v>0</v>
      </c>
      <c r="G12" s="54">
        <f t="shared" si="3"/>
        <v>0</v>
      </c>
      <c r="H12" s="36"/>
      <c r="I12" s="55">
        <f t="shared" si="4"/>
        <v>0</v>
      </c>
      <c r="J12" s="35">
        <f t="shared" si="5"/>
        <v>0</v>
      </c>
      <c r="K12" s="36"/>
      <c r="L12" s="37">
        <f t="shared" si="0"/>
        <v>0</v>
      </c>
      <c r="M12" s="35">
        <f t="shared" si="6"/>
        <v>0</v>
      </c>
      <c r="N12" s="36"/>
      <c r="O12" s="37">
        <f t="shared" si="1"/>
        <v>0</v>
      </c>
      <c r="P12" s="195"/>
    </row>
    <row r="13" spans="1:17" ht="35.25" customHeight="1" x14ac:dyDescent="0.25">
      <c r="A13" s="180"/>
      <c r="B13" s="181"/>
      <c r="C13" s="45" t="s">
        <v>11</v>
      </c>
      <c r="D13" s="56"/>
      <c r="E13" s="36"/>
      <c r="F13" s="57">
        <f t="shared" si="2"/>
        <v>0</v>
      </c>
      <c r="G13" s="58">
        <f t="shared" si="3"/>
        <v>0</v>
      </c>
      <c r="H13" s="36"/>
      <c r="I13" s="59">
        <f t="shared" si="4"/>
        <v>0</v>
      </c>
      <c r="J13" s="51">
        <f t="shared" si="5"/>
        <v>0</v>
      </c>
      <c r="K13" s="47"/>
      <c r="L13" s="52">
        <f t="shared" si="0"/>
        <v>0</v>
      </c>
      <c r="M13" s="51">
        <f t="shared" si="6"/>
        <v>0</v>
      </c>
      <c r="N13" s="47"/>
      <c r="O13" s="52">
        <f t="shared" si="1"/>
        <v>0</v>
      </c>
      <c r="P13" s="195"/>
    </row>
    <row r="14" spans="1:17" ht="35.25" customHeight="1" x14ac:dyDescent="0.25">
      <c r="A14" s="180"/>
      <c r="B14" s="181"/>
      <c r="C14" s="45" t="s">
        <v>12</v>
      </c>
      <c r="D14" s="29"/>
      <c r="E14" s="36"/>
      <c r="F14" s="57">
        <f t="shared" si="2"/>
        <v>0</v>
      </c>
      <c r="G14" s="58">
        <f t="shared" si="3"/>
        <v>0</v>
      </c>
      <c r="H14" s="30"/>
      <c r="I14" s="59">
        <f t="shared" si="4"/>
        <v>0</v>
      </c>
      <c r="J14" s="51">
        <f>D14+(D14*50%)</f>
        <v>0</v>
      </c>
      <c r="K14" s="47"/>
      <c r="L14" s="52">
        <f t="shared" si="0"/>
        <v>0</v>
      </c>
      <c r="M14" s="51">
        <f t="shared" si="6"/>
        <v>0</v>
      </c>
      <c r="N14" s="47"/>
      <c r="O14" s="52">
        <f t="shared" si="1"/>
        <v>0</v>
      </c>
      <c r="P14" s="195"/>
    </row>
    <row r="15" spans="1:17" ht="35.25" customHeight="1" thickBot="1" x14ac:dyDescent="0.3">
      <c r="A15" s="182"/>
      <c r="B15" s="181"/>
      <c r="C15" s="45" t="s">
        <v>6</v>
      </c>
      <c r="D15" s="60"/>
      <c r="E15" s="33"/>
      <c r="F15" s="31">
        <f t="shared" si="2"/>
        <v>0</v>
      </c>
      <c r="G15" s="61">
        <f>D15+(D15*75%)</f>
        <v>0</v>
      </c>
      <c r="H15" s="33"/>
      <c r="I15" s="62">
        <f>G15-(G15*H15)</f>
        <v>0</v>
      </c>
      <c r="J15" s="63">
        <f>D15+(D15*50%)</f>
        <v>0</v>
      </c>
      <c r="K15" s="33"/>
      <c r="L15" s="64">
        <f t="shared" si="0"/>
        <v>0</v>
      </c>
      <c r="M15" s="63">
        <f>D15+(D15*75%)</f>
        <v>0</v>
      </c>
      <c r="N15" s="33"/>
      <c r="O15" s="64">
        <f t="shared" si="1"/>
        <v>0</v>
      </c>
      <c r="P15" s="196"/>
      <c r="Q15" s="5"/>
    </row>
    <row r="16" spans="1:17" ht="35.25" customHeight="1" x14ac:dyDescent="0.25">
      <c r="A16" s="154" t="s">
        <v>32</v>
      </c>
      <c r="B16" s="154" t="s">
        <v>45</v>
      </c>
      <c r="C16" s="19" t="s">
        <v>27</v>
      </c>
      <c r="D16" s="20"/>
      <c r="E16" s="65"/>
      <c r="F16" s="66">
        <f t="shared" si="2"/>
        <v>0</v>
      </c>
      <c r="G16" s="67">
        <f>D16+(D16*50%)</f>
        <v>0</v>
      </c>
      <c r="H16" s="65"/>
      <c r="I16" s="68">
        <f t="shared" si="4"/>
        <v>0</v>
      </c>
      <c r="J16" s="69">
        <f>D16+(D16*25%)</f>
        <v>0</v>
      </c>
      <c r="K16" s="65"/>
      <c r="L16" s="70">
        <f t="shared" si="0"/>
        <v>0</v>
      </c>
      <c r="M16" s="69">
        <f>D16+(D16*50%)</f>
        <v>0</v>
      </c>
      <c r="N16" s="65"/>
      <c r="O16" s="70">
        <f t="shared" si="1"/>
        <v>0</v>
      </c>
      <c r="P16" s="194" t="s">
        <v>39</v>
      </c>
    </row>
    <row r="17" spans="1:16" ht="35.25" customHeight="1" thickBot="1" x14ac:dyDescent="0.3">
      <c r="A17" s="155"/>
      <c r="B17" s="155"/>
      <c r="C17" s="98" t="s">
        <v>1</v>
      </c>
      <c r="D17" s="29"/>
      <c r="E17" s="72"/>
      <c r="F17" s="73">
        <f t="shared" si="2"/>
        <v>0</v>
      </c>
      <c r="G17" s="74">
        <f t="shared" ref="G17:G30" si="7">D17+(D17*50%)</f>
        <v>0</v>
      </c>
      <c r="H17" s="72"/>
      <c r="I17" s="48">
        <f t="shared" si="4"/>
        <v>0</v>
      </c>
      <c r="J17" s="75">
        <f t="shared" ref="J17:J29" si="8">D17+(D17*25%)</f>
        <v>0</v>
      </c>
      <c r="K17" s="72"/>
      <c r="L17" s="76">
        <f t="shared" si="0"/>
        <v>0</v>
      </c>
      <c r="M17" s="77">
        <f t="shared" ref="M17:M30" si="9">D17+(D17*50%)</f>
        <v>0</v>
      </c>
      <c r="N17" s="78"/>
      <c r="O17" s="64">
        <f t="shared" si="1"/>
        <v>0</v>
      </c>
      <c r="P17" s="195"/>
    </row>
    <row r="18" spans="1:16" ht="35.25" customHeight="1" thickTop="1" x14ac:dyDescent="0.25">
      <c r="A18" s="155"/>
      <c r="B18" s="155"/>
      <c r="C18" s="99" t="s">
        <v>13</v>
      </c>
      <c r="D18" s="100"/>
      <c r="E18" s="101"/>
      <c r="F18" s="102">
        <f t="shared" si="2"/>
        <v>0</v>
      </c>
      <c r="G18" s="103">
        <f t="shared" si="7"/>
        <v>0</v>
      </c>
      <c r="H18" s="101"/>
      <c r="I18" s="104">
        <f t="shared" si="4"/>
        <v>0</v>
      </c>
      <c r="J18" s="105">
        <f t="shared" si="8"/>
        <v>0</v>
      </c>
      <c r="K18" s="101"/>
      <c r="L18" s="106">
        <f t="shared" si="0"/>
        <v>0</v>
      </c>
      <c r="M18" s="105">
        <f t="shared" si="9"/>
        <v>0</v>
      </c>
      <c r="N18" s="101"/>
      <c r="O18" s="106">
        <f t="shared" si="1"/>
        <v>0</v>
      </c>
      <c r="P18" s="195"/>
    </row>
    <row r="19" spans="1:16" ht="35.25" customHeight="1" x14ac:dyDescent="0.25">
      <c r="A19" s="155"/>
      <c r="B19" s="155"/>
      <c r="C19" s="45" t="s">
        <v>14</v>
      </c>
      <c r="D19" s="56"/>
      <c r="E19" s="80"/>
      <c r="F19" s="81">
        <f t="shared" si="2"/>
        <v>0</v>
      </c>
      <c r="G19" s="35">
        <f t="shared" si="7"/>
        <v>0</v>
      </c>
      <c r="H19" s="80"/>
      <c r="I19" s="53">
        <f t="shared" si="4"/>
        <v>0</v>
      </c>
      <c r="J19" s="58">
        <f t="shared" si="8"/>
        <v>0</v>
      </c>
      <c r="K19" s="80"/>
      <c r="L19" s="82">
        <f t="shared" si="0"/>
        <v>0</v>
      </c>
      <c r="M19" s="58">
        <f t="shared" si="9"/>
        <v>0</v>
      </c>
      <c r="N19" s="80"/>
      <c r="O19" s="37">
        <f t="shared" si="1"/>
        <v>0</v>
      </c>
      <c r="P19" s="195"/>
    </row>
    <row r="20" spans="1:16" ht="35.25" customHeight="1" x14ac:dyDescent="0.25">
      <c r="A20" s="155"/>
      <c r="B20" s="155"/>
      <c r="C20" s="28" t="s">
        <v>15</v>
      </c>
      <c r="D20" s="29"/>
      <c r="E20" s="72"/>
      <c r="F20" s="73">
        <f t="shared" si="2"/>
        <v>0</v>
      </c>
      <c r="G20" s="74">
        <f t="shared" si="7"/>
        <v>0</v>
      </c>
      <c r="H20" s="72"/>
      <c r="I20" s="48">
        <f t="shared" si="4"/>
        <v>0</v>
      </c>
      <c r="J20" s="75">
        <f t="shared" si="8"/>
        <v>0</v>
      </c>
      <c r="K20" s="72"/>
      <c r="L20" s="76">
        <f t="shared" si="0"/>
        <v>0</v>
      </c>
      <c r="M20" s="58">
        <f t="shared" si="9"/>
        <v>0</v>
      </c>
      <c r="N20" s="80"/>
      <c r="O20" s="37">
        <f t="shared" si="1"/>
        <v>0</v>
      </c>
      <c r="P20" s="195"/>
    </row>
    <row r="21" spans="1:16" ht="35.25" customHeight="1" x14ac:dyDescent="0.25">
      <c r="A21" s="155"/>
      <c r="B21" s="155"/>
      <c r="C21" s="71" t="s">
        <v>16</v>
      </c>
      <c r="D21" s="60"/>
      <c r="E21" s="78"/>
      <c r="F21" s="62">
        <f t="shared" si="2"/>
        <v>0</v>
      </c>
      <c r="G21" s="79">
        <f t="shared" si="7"/>
        <v>0</v>
      </c>
      <c r="H21" s="78"/>
      <c r="I21" s="31">
        <f t="shared" si="4"/>
        <v>0</v>
      </c>
      <c r="J21" s="77">
        <f t="shared" si="8"/>
        <v>0</v>
      </c>
      <c r="K21" s="78"/>
      <c r="L21" s="64">
        <f t="shared" si="0"/>
        <v>0</v>
      </c>
      <c r="M21" s="58">
        <f t="shared" si="9"/>
        <v>0</v>
      </c>
      <c r="N21" s="80"/>
      <c r="O21" s="37">
        <f t="shared" si="1"/>
        <v>0</v>
      </c>
      <c r="P21" s="195"/>
    </row>
    <row r="22" spans="1:16" ht="35.25" customHeight="1" x14ac:dyDescent="0.25">
      <c r="A22" s="155"/>
      <c r="B22" s="155"/>
      <c r="C22" s="45" t="s">
        <v>17</v>
      </c>
      <c r="D22" s="56"/>
      <c r="E22" s="80"/>
      <c r="F22" s="81">
        <f t="shared" si="2"/>
        <v>0</v>
      </c>
      <c r="G22" s="35">
        <f t="shared" si="7"/>
        <v>0</v>
      </c>
      <c r="H22" s="80"/>
      <c r="I22" s="53">
        <f t="shared" si="4"/>
        <v>0</v>
      </c>
      <c r="J22" s="58">
        <f t="shared" si="8"/>
        <v>0</v>
      </c>
      <c r="K22" s="80"/>
      <c r="L22" s="37">
        <f t="shared" si="0"/>
        <v>0</v>
      </c>
      <c r="M22" s="58">
        <f t="shared" si="9"/>
        <v>0</v>
      </c>
      <c r="N22" s="80"/>
      <c r="O22" s="37">
        <f t="shared" si="1"/>
        <v>0</v>
      </c>
      <c r="P22" s="195"/>
    </row>
    <row r="23" spans="1:16" ht="35.25" customHeight="1" x14ac:dyDescent="0.25">
      <c r="A23" s="155"/>
      <c r="B23" s="155"/>
      <c r="C23" s="45" t="s">
        <v>18</v>
      </c>
      <c r="D23" s="56"/>
      <c r="E23" s="80"/>
      <c r="F23" s="81">
        <f t="shared" si="2"/>
        <v>0</v>
      </c>
      <c r="G23" s="35">
        <f t="shared" si="7"/>
        <v>0</v>
      </c>
      <c r="H23" s="80"/>
      <c r="I23" s="53">
        <f t="shared" si="4"/>
        <v>0</v>
      </c>
      <c r="J23" s="58">
        <f t="shared" si="8"/>
        <v>0</v>
      </c>
      <c r="K23" s="80"/>
      <c r="L23" s="37">
        <f t="shared" si="0"/>
        <v>0</v>
      </c>
      <c r="M23" s="58">
        <f t="shared" si="9"/>
        <v>0</v>
      </c>
      <c r="N23" s="80"/>
      <c r="O23" s="37">
        <f t="shared" si="1"/>
        <v>0</v>
      </c>
      <c r="P23" s="195"/>
    </row>
    <row r="24" spans="1:16" ht="35.25" customHeight="1" x14ac:dyDescent="0.25">
      <c r="A24" s="155"/>
      <c r="B24" s="155"/>
      <c r="C24" s="45" t="s">
        <v>19</v>
      </c>
      <c r="D24" s="56"/>
      <c r="E24" s="80"/>
      <c r="F24" s="81">
        <f t="shared" si="2"/>
        <v>0</v>
      </c>
      <c r="G24" s="35">
        <f t="shared" si="7"/>
        <v>0</v>
      </c>
      <c r="H24" s="80"/>
      <c r="I24" s="53">
        <f t="shared" si="4"/>
        <v>0</v>
      </c>
      <c r="J24" s="58">
        <f t="shared" si="8"/>
        <v>0</v>
      </c>
      <c r="K24" s="80"/>
      <c r="L24" s="37">
        <f t="shared" si="0"/>
        <v>0</v>
      </c>
      <c r="M24" s="58">
        <f t="shared" si="9"/>
        <v>0</v>
      </c>
      <c r="N24" s="80"/>
      <c r="O24" s="37">
        <f t="shared" si="1"/>
        <v>0</v>
      </c>
      <c r="P24" s="195"/>
    </row>
    <row r="25" spans="1:16" ht="35.25" customHeight="1" x14ac:dyDescent="0.25">
      <c r="A25" s="155"/>
      <c r="B25" s="155"/>
      <c r="C25" s="83" t="s">
        <v>20</v>
      </c>
      <c r="D25" s="46"/>
      <c r="E25" s="84"/>
      <c r="F25" s="59">
        <f t="shared" si="2"/>
        <v>0</v>
      </c>
      <c r="G25" s="51">
        <f t="shared" si="7"/>
        <v>0</v>
      </c>
      <c r="H25" s="84"/>
      <c r="I25" s="57">
        <f t="shared" si="4"/>
        <v>0</v>
      </c>
      <c r="J25" s="85">
        <f t="shared" si="8"/>
        <v>0</v>
      </c>
      <c r="K25" s="84"/>
      <c r="L25" s="37">
        <f t="shared" si="0"/>
        <v>0</v>
      </c>
      <c r="M25" s="58">
        <f t="shared" si="9"/>
        <v>0</v>
      </c>
      <c r="N25" s="80"/>
      <c r="O25" s="37">
        <f t="shared" si="1"/>
        <v>0</v>
      </c>
      <c r="P25" s="195"/>
    </row>
    <row r="26" spans="1:16" ht="35.25" customHeight="1" x14ac:dyDescent="0.25">
      <c r="A26" s="155"/>
      <c r="B26" s="155"/>
      <c r="C26" s="28" t="s">
        <v>21</v>
      </c>
      <c r="D26" s="29"/>
      <c r="E26" s="72"/>
      <c r="F26" s="59">
        <f t="shared" si="2"/>
        <v>0</v>
      </c>
      <c r="G26" s="35">
        <f t="shared" si="7"/>
        <v>0</v>
      </c>
      <c r="H26" s="72"/>
      <c r="I26" s="48">
        <f t="shared" si="4"/>
        <v>0</v>
      </c>
      <c r="J26" s="75">
        <f t="shared" si="8"/>
        <v>0</v>
      </c>
      <c r="K26" s="72"/>
      <c r="L26" s="37">
        <f t="shared" si="0"/>
        <v>0</v>
      </c>
      <c r="M26" s="58">
        <f t="shared" si="9"/>
        <v>0</v>
      </c>
      <c r="N26" s="80"/>
      <c r="O26" s="37">
        <f t="shared" si="1"/>
        <v>0</v>
      </c>
      <c r="P26" s="195"/>
    </row>
    <row r="27" spans="1:16" ht="35.25" customHeight="1" x14ac:dyDescent="0.25">
      <c r="A27" s="155"/>
      <c r="B27" s="155"/>
      <c r="C27" s="45" t="s">
        <v>22</v>
      </c>
      <c r="D27" s="56"/>
      <c r="E27" s="80"/>
      <c r="F27" s="59">
        <f t="shared" si="2"/>
        <v>0</v>
      </c>
      <c r="G27" s="35">
        <f t="shared" si="7"/>
        <v>0</v>
      </c>
      <c r="H27" s="80"/>
      <c r="I27" s="53">
        <f t="shared" si="4"/>
        <v>0</v>
      </c>
      <c r="J27" s="58">
        <f t="shared" si="8"/>
        <v>0</v>
      </c>
      <c r="K27" s="80"/>
      <c r="L27" s="37">
        <f t="shared" si="0"/>
        <v>0</v>
      </c>
      <c r="M27" s="58">
        <f t="shared" si="9"/>
        <v>0</v>
      </c>
      <c r="N27" s="80"/>
      <c r="O27" s="37">
        <f t="shared" si="1"/>
        <v>0</v>
      </c>
      <c r="P27" s="195"/>
    </row>
    <row r="28" spans="1:16" ht="35.25" customHeight="1" x14ac:dyDescent="0.25">
      <c r="A28" s="155"/>
      <c r="B28" s="155"/>
      <c r="C28" s="45" t="s">
        <v>23</v>
      </c>
      <c r="D28" s="56"/>
      <c r="E28" s="80"/>
      <c r="F28" s="59">
        <f t="shared" si="2"/>
        <v>0</v>
      </c>
      <c r="G28" s="35">
        <f t="shared" si="7"/>
        <v>0</v>
      </c>
      <c r="H28" s="80"/>
      <c r="I28" s="53">
        <f t="shared" si="4"/>
        <v>0</v>
      </c>
      <c r="J28" s="58">
        <f t="shared" si="8"/>
        <v>0</v>
      </c>
      <c r="K28" s="80"/>
      <c r="L28" s="37">
        <f t="shared" si="0"/>
        <v>0</v>
      </c>
      <c r="M28" s="58">
        <f t="shared" si="9"/>
        <v>0</v>
      </c>
      <c r="N28" s="80"/>
      <c r="O28" s="37">
        <f t="shared" si="1"/>
        <v>0</v>
      </c>
      <c r="P28" s="195"/>
    </row>
    <row r="29" spans="1:16" ht="35.25" customHeight="1" x14ac:dyDescent="0.25">
      <c r="A29" s="155"/>
      <c r="B29" s="155"/>
      <c r="C29" s="28" t="s">
        <v>24</v>
      </c>
      <c r="D29" s="29"/>
      <c r="E29" s="72"/>
      <c r="F29" s="81">
        <f t="shared" si="2"/>
        <v>0</v>
      </c>
      <c r="G29" s="74">
        <f t="shared" si="7"/>
        <v>0</v>
      </c>
      <c r="H29" s="72"/>
      <c r="I29" s="53">
        <f t="shared" si="4"/>
        <v>0</v>
      </c>
      <c r="J29" s="75">
        <f t="shared" si="8"/>
        <v>0</v>
      </c>
      <c r="K29" s="72"/>
      <c r="L29" s="37">
        <f t="shared" si="0"/>
        <v>0</v>
      </c>
      <c r="M29" s="58">
        <f>D29+(D29*50%)</f>
        <v>0</v>
      </c>
      <c r="N29" s="80"/>
      <c r="O29" s="37">
        <f t="shared" si="1"/>
        <v>0</v>
      </c>
      <c r="P29" s="195"/>
    </row>
    <row r="30" spans="1:16" ht="35.25" customHeight="1" thickBot="1" x14ac:dyDescent="0.3">
      <c r="A30" s="156"/>
      <c r="B30" s="156"/>
      <c r="C30" s="18" t="s">
        <v>25</v>
      </c>
      <c r="D30" s="38"/>
      <c r="E30" s="86"/>
      <c r="F30" s="81">
        <f>D30-(D30*E30)</f>
        <v>0</v>
      </c>
      <c r="G30" s="43">
        <f t="shared" si="7"/>
        <v>0</v>
      </c>
      <c r="H30" s="86"/>
      <c r="I30" s="40">
        <f t="shared" si="4"/>
        <v>0</v>
      </c>
      <c r="J30" s="87">
        <f>D30+(D30*25%)</f>
        <v>0</v>
      </c>
      <c r="K30" s="86"/>
      <c r="L30" s="44">
        <f t="shared" si="0"/>
        <v>0</v>
      </c>
      <c r="M30" s="87">
        <f t="shared" si="9"/>
        <v>0</v>
      </c>
      <c r="N30" s="86"/>
      <c r="O30" s="44">
        <f t="shared" si="1"/>
        <v>0</v>
      </c>
      <c r="P30" s="196"/>
    </row>
    <row r="31" spans="1:16" ht="35.25" customHeight="1" x14ac:dyDescent="0.25">
      <c r="A31" s="154" t="s">
        <v>32</v>
      </c>
      <c r="B31" s="154" t="s">
        <v>44</v>
      </c>
      <c r="C31" s="19" t="s">
        <v>48</v>
      </c>
      <c r="D31" s="70">
        <f>($D$16-($D$16*15%))*2</f>
        <v>0</v>
      </c>
      <c r="E31" s="65"/>
      <c r="F31" s="66">
        <f>D31-(D31*E31)</f>
        <v>0</v>
      </c>
      <c r="G31" s="67">
        <f>D31+(D31*50%)</f>
        <v>0</v>
      </c>
      <c r="H31" s="65"/>
      <c r="I31" s="68">
        <f>G31-(G31*H31)</f>
        <v>0</v>
      </c>
      <c r="J31" s="69">
        <f>D31+(D31*25%)</f>
        <v>0</v>
      </c>
      <c r="K31" s="65"/>
      <c r="L31" s="70">
        <f>J31-(J31*K31)</f>
        <v>0</v>
      </c>
      <c r="M31" s="69">
        <f>D31+(D31*50%)</f>
        <v>0</v>
      </c>
      <c r="N31" s="65"/>
      <c r="O31" s="70">
        <f>M31-(M31*N31)</f>
        <v>0</v>
      </c>
      <c r="P31" s="194" t="s">
        <v>39</v>
      </c>
    </row>
    <row r="32" spans="1:16" ht="35.25" customHeight="1" thickBot="1" x14ac:dyDescent="0.3">
      <c r="A32" s="155"/>
      <c r="B32" s="155"/>
      <c r="C32" s="98" t="s">
        <v>1</v>
      </c>
      <c r="D32" s="64">
        <f>($D$17-($D$17*15%))*2</f>
        <v>0</v>
      </c>
      <c r="E32" s="78"/>
      <c r="F32" s="62">
        <f>D32-(D32*E32)</f>
        <v>0</v>
      </c>
      <c r="G32" s="79">
        <f>D32+(D32*50%)</f>
        <v>0</v>
      </c>
      <c r="H32" s="78"/>
      <c r="I32" s="31">
        <f>G32-(G32*H32)</f>
        <v>0</v>
      </c>
      <c r="J32" s="77">
        <f>D32+(D32*25%)</f>
        <v>0</v>
      </c>
      <c r="K32" s="78"/>
      <c r="L32" s="64">
        <f>J32-(J32*K32)</f>
        <v>0</v>
      </c>
      <c r="M32" s="77">
        <f>D32+(D32*50%)</f>
        <v>0</v>
      </c>
      <c r="N32" s="78"/>
      <c r="O32" s="64">
        <f>M32-(M32*N32)</f>
        <v>0</v>
      </c>
      <c r="P32" s="195"/>
    </row>
    <row r="33" spans="1:16" ht="35.25" customHeight="1" thickTop="1" x14ac:dyDescent="0.25">
      <c r="A33" s="155"/>
      <c r="B33" s="155"/>
      <c r="C33" s="99" t="s">
        <v>13</v>
      </c>
      <c r="D33" s="106">
        <f>$D$18-($D$18*15%)</f>
        <v>0</v>
      </c>
      <c r="E33" s="101"/>
      <c r="F33" s="102">
        <f t="shared" ref="F33:F45" si="10">D33-(D33*E33)</f>
        <v>0</v>
      </c>
      <c r="G33" s="103">
        <f t="shared" ref="G33:G45" si="11">D33+(D33*50%)</f>
        <v>0</v>
      </c>
      <c r="H33" s="101"/>
      <c r="I33" s="104">
        <f t="shared" ref="I33:I45" si="12">G33-(G33*H33)</f>
        <v>0</v>
      </c>
      <c r="J33" s="105">
        <f t="shared" ref="J33:J44" si="13">D33+(D33*25%)</f>
        <v>0</v>
      </c>
      <c r="K33" s="101"/>
      <c r="L33" s="106">
        <f t="shared" ref="L33:L45" si="14">J33-(J33*K33)</f>
        <v>0</v>
      </c>
      <c r="M33" s="105">
        <f t="shared" ref="M33:M43" si="15">D33+(D33*50%)</f>
        <v>0</v>
      </c>
      <c r="N33" s="101"/>
      <c r="O33" s="106">
        <f t="shared" ref="O33:O45" si="16">M33-(M33*N33)</f>
        <v>0</v>
      </c>
      <c r="P33" s="195"/>
    </row>
    <row r="34" spans="1:16" ht="35.25" customHeight="1" x14ac:dyDescent="0.25">
      <c r="A34" s="155"/>
      <c r="B34" s="155"/>
      <c r="C34" s="45" t="s">
        <v>14</v>
      </c>
      <c r="D34" s="37">
        <f>$D$19-($D$19*15%)</f>
        <v>0</v>
      </c>
      <c r="E34" s="80"/>
      <c r="F34" s="81">
        <f t="shared" si="10"/>
        <v>0</v>
      </c>
      <c r="G34" s="35">
        <f t="shared" si="11"/>
        <v>0</v>
      </c>
      <c r="H34" s="80"/>
      <c r="I34" s="53">
        <f t="shared" si="12"/>
        <v>0</v>
      </c>
      <c r="J34" s="58">
        <f t="shared" si="13"/>
        <v>0</v>
      </c>
      <c r="K34" s="80"/>
      <c r="L34" s="82">
        <f t="shared" si="14"/>
        <v>0</v>
      </c>
      <c r="M34" s="58">
        <f t="shared" si="15"/>
        <v>0</v>
      </c>
      <c r="N34" s="80"/>
      <c r="O34" s="37">
        <f t="shared" si="16"/>
        <v>0</v>
      </c>
      <c r="P34" s="195"/>
    </row>
    <row r="35" spans="1:16" ht="35.25" customHeight="1" x14ac:dyDescent="0.25">
      <c r="A35" s="155"/>
      <c r="B35" s="155"/>
      <c r="C35" s="28" t="s">
        <v>15</v>
      </c>
      <c r="D35" s="37">
        <f>$D$20-($D$20*15%)</f>
        <v>0</v>
      </c>
      <c r="E35" s="72"/>
      <c r="F35" s="73">
        <f t="shared" si="10"/>
        <v>0</v>
      </c>
      <c r="G35" s="74">
        <f t="shared" si="11"/>
        <v>0</v>
      </c>
      <c r="H35" s="72"/>
      <c r="I35" s="48">
        <f t="shared" si="12"/>
        <v>0</v>
      </c>
      <c r="J35" s="75">
        <f t="shared" si="13"/>
        <v>0</v>
      </c>
      <c r="K35" s="72"/>
      <c r="L35" s="76">
        <f t="shared" si="14"/>
        <v>0</v>
      </c>
      <c r="M35" s="58">
        <f t="shared" si="15"/>
        <v>0</v>
      </c>
      <c r="N35" s="80"/>
      <c r="O35" s="37">
        <f t="shared" si="16"/>
        <v>0</v>
      </c>
      <c r="P35" s="195"/>
    </row>
    <row r="36" spans="1:16" ht="35.25" customHeight="1" x14ac:dyDescent="0.25">
      <c r="A36" s="155"/>
      <c r="B36" s="155"/>
      <c r="C36" s="71" t="s">
        <v>16</v>
      </c>
      <c r="D36" s="37">
        <f>$D$21-($D$21*15%)</f>
        <v>0</v>
      </c>
      <c r="E36" s="78"/>
      <c r="F36" s="62">
        <f t="shared" si="10"/>
        <v>0</v>
      </c>
      <c r="G36" s="79">
        <f t="shared" si="11"/>
        <v>0</v>
      </c>
      <c r="H36" s="78"/>
      <c r="I36" s="31">
        <f t="shared" si="12"/>
        <v>0</v>
      </c>
      <c r="J36" s="77">
        <f t="shared" si="13"/>
        <v>0</v>
      </c>
      <c r="K36" s="78"/>
      <c r="L36" s="64">
        <f t="shared" si="14"/>
        <v>0</v>
      </c>
      <c r="M36" s="58">
        <f t="shared" si="15"/>
        <v>0</v>
      </c>
      <c r="N36" s="80"/>
      <c r="O36" s="37">
        <f t="shared" si="16"/>
        <v>0</v>
      </c>
      <c r="P36" s="195"/>
    </row>
    <row r="37" spans="1:16" ht="35.25" customHeight="1" x14ac:dyDescent="0.25">
      <c r="A37" s="155"/>
      <c r="B37" s="155"/>
      <c r="C37" s="45" t="s">
        <v>17</v>
      </c>
      <c r="D37" s="37">
        <f>$D$22-($D$22*15%)</f>
        <v>0</v>
      </c>
      <c r="E37" s="80"/>
      <c r="F37" s="81">
        <f t="shared" si="10"/>
        <v>0</v>
      </c>
      <c r="G37" s="35">
        <f t="shared" si="11"/>
        <v>0</v>
      </c>
      <c r="H37" s="80"/>
      <c r="I37" s="53">
        <f t="shared" si="12"/>
        <v>0</v>
      </c>
      <c r="J37" s="58">
        <f t="shared" si="13"/>
        <v>0</v>
      </c>
      <c r="K37" s="80"/>
      <c r="L37" s="37">
        <f t="shared" si="14"/>
        <v>0</v>
      </c>
      <c r="M37" s="58">
        <f t="shared" si="15"/>
        <v>0</v>
      </c>
      <c r="N37" s="80"/>
      <c r="O37" s="37">
        <f t="shared" si="16"/>
        <v>0</v>
      </c>
      <c r="P37" s="195"/>
    </row>
    <row r="38" spans="1:16" ht="35.25" customHeight="1" x14ac:dyDescent="0.25">
      <c r="A38" s="155"/>
      <c r="B38" s="155"/>
      <c r="C38" s="45" t="s">
        <v>18</v>
      </c>
      <c r="D38" s="37">
        <f>$D$23-($D$23*15%)</f>
        <v>0</v>
      </c>
      <c r="E38" s="80"/>
      <c r="F38" s="81">
        <f t="shared" si="10"/>
        <v>0</v>
      </c>
      <c r="G38" s="35">
        <f t="shared" si="11"/>
        <v>0</v>
      </c>
      <c r="H38" s="80"/>
      <c r="I38" s="53">
        <f t="shared" si="12"/>
        <v>0</v>
      </c>
      <c r="J38" s="58">
        <f t="shared" si="13"/>
        <v>0</v>
      </c>
      <c r="K38" s="80"/>
      <c r="L38" s="37">
        <f t="shared" si="14"/>
        <v>0</v>
      </c>
      <c r="M38" s="58">
        <f t="shared" si="15"/>
        <v>0</v>
      </c>
      <c r="N38" s="80"/>
      <c r="O38" s="37">
        <f t="shared" si="16"/>
        <v>0</v>
      </c>
      <c r="P38" s="195"/>
    </row>
    <row r="39" spans="1:16" ht="35.25" customHeight="1" x14ac:dyDescent="0.25">
      <c r="A39" s="155"/>
      <c r="B39" s="155"/>
      <c r="C39" s="45" t="s">
        <v>19</v>
      </c>
      <c r="D39" s="37">
        <f>$D$24-($D$24*15%)</f>
        <v>0</v>
      </c>
      <c r="E39" s="80"/>
      <c r="F39" s="81">
        <f t="shared" si="10"/>
        <v>0</v>
      </c>
      <c r="G39" s="35">
        <f t="shared" si="11"/>
        <v>0</v>
      </c>
      <c r="H39" s="80"/>
      <c r="I39" s="53">
        <f t="shared" si="12"/>
        <v>0</v>
      </c>
      <c r="J39" s="58">
        <f t="shared" si="13"/>
        <v>0</v>
      </c>
      <c r="K39" s="80"/>
      <c r="L39" s="37">
        <f t="shared" si="14"/>
        <v>0</v>
      </c>
      <c r="M39" s="58">
        <f t="shared" si="15"/>
        <v>0</v>
      </c>
      <c r="N39" s="80"/>
      <c r="O39" s="37">
        <f t="shared" si="16"/>
        <v>0</v>
      </c>
      <c r="P39" s="195"/>
    </row>
    <row r="40" spans="1:16" ht="35.25" customHeight="1" x14ac:dyDescent="0.25">
      <c r="A40" s="155"/>
      <c r="B40" s="155"/>
      <c r="C40" s="83" t="s">
        <v>20</v>
      </c>
      <c r="D40" s="37">
        <f>$D$25-($D$25*15%)</f>
        <v>0</v>
      </c>
      <c r="E40" s="84"/>
      <c r="F40" s="59">
        <f t="shared" si="10"/>
        <v>0</v>
      </c>
      <c r="G40" s="51">
        <f t="shared" si="11"/>
        <v>0</v>
      </c>
      <c r="H40" s="84"/>
      <c r="I40" s="57">
        <f t="shared" si="12"/>
        <v>0</v>
      </c>
      <c r="J40" s="85">
        <f t="shared" si="13"/>
        <v>0</v>
      </c>
      <c r="K40" s="84"/>
      <c r="L40" s="37">
        <f t="shared" si="14"/>
        <v>0</v>
      </c>
      <c r="M40" s="58">
        <f t="shared" si="15"/>
        <v>0</v>
      </c>
      <c r="N40" s="80"/>
      <c r="O40" s="37">
        <f t="shared" si="16"/>
        <v>0</v>
      </c>
      <c r="P40" s="195"/>
    </row>
    <row r="41" spans="1:16" ht="35.25" customHeight="1" x14ac:dyDescent="0.25">
      <c r="A41" s="155"/>
      <c r="B41" s="155"/>
      <c r="C41" s="28" t="s">
        <v>21</v>
      </c>
      <c r="D41" s="37">
        <f>$D$26-($D$26*15%)</f>
        <v>0</v>
      </c>
      <c r="E41" s="72"/>
      <c r="F41" s="59">
        <f t="shared" si="10"/>
        <v>0</v>
      </c>
      <c r="G41" s="35">
        <f t="shared" si="11"/>
        <v>0</v>
      </c>
      <c r="H41" s="72"/>
      <c r="I41" s="48">
        <f t="shared" si="12"/>
        <v>0</v>
      </c>
      <c r="J41" s="75">
        <f t="shared" si="13"/>
        <v>0</v>
      </c>
      <c r="K41" s="72"/>
      <c r="L41" s="37">
        <f t="shared" si="14"/>
        <v>0</v>
      </c>
      <c r="M41" s="58">
        <f t="shared" si="15"/>
        <v>0</v>
      </c>
      <c r="N41" s="80"/>
      <c r="O41" s="37">
        <f t="shared" si="16"/>
        <v>0</v>
      </c>
      <c r="P41" s="195"/>
    </row>
    <row r="42" spans="1:16" ht="35.25" customHeight="1" x14ac:dyDescent="0.25">
      <c r="A42" s="155"/>
      <c r="B42" s="155"/>
      <c r="C42" s="45" t="s">
        <v>22</v>
      </c>
      <c r="D42" s="37">
        <f>$D$27-($D$27*15%)</f>
        <v>0</v>
      </c>
      <c r="E42" s="80"/>
      <c r="F42" s="59">
        <f t="shared" si="10"/>
        <v>0</v>
      </c>
      <c r="G42" s="35">
        <f t="shared" si="11"/>
        <v>0</v>
      </c>
      <c r="H42" s="80"/>
      <c r="I42" s="53">
        <f t="shared" si="12"/>
        <v>0</v>
      </c>
      <c r="J42" s="58">
        <f t="shared" si="13"/>
        <v>0</v>
      </c>
      <c r="K42" s="80"/>
      <c r="L42" s="37">
        <f t="shared" si="14"/>
        <v>0</v>
      </c>
      <c r="M42" s="58">
        <f t="shared" si="15"/>
        <v>0</v>
      </c>
      <c r="N42" s="80"/>
      <c r="O42" s="37">
        <f t="shared" si="16"/>
        <v>0</v>
      </c>
      <c r="P42" s="195"/>
    </row>
    <row r="43" spans="1:16" ht="35.25" customHeight="1" x14ac:dyDescent="0.25">
      <c r="A43" s="155"/>
      <c r="B43" s="155"/>
      <c r="C43" s="45" t="s">
        <v>23</v>
      </c>
      <c r="D43" s="37">
        <f>$D$28-($D$28*15%)</f>
        <v>0</v>
      </c>
      <c r="E43" s="80"/>
      <c r="F43" s="59">
        <f t="shared" si="10"/>
        <v>0</v>
      </c>
      <c r="G43" s="35">
        <f t="shared" si="11"/>
        <v>0</v>
      </c>
      <c r="H43" s="80"/>
      <c r="I43" s="53">
        <f t="shared" si="12"/>
        <v>0</v>
      </c>
      <c r="J43" s="58">
        <f t="shared" si="13"/>
        <v>0</v>
      </c>
      <c r="K43" s="80"/>
      <c r="L43" s="37">
        <f t="shared" si="14"/>
        <v>0</v>
      </c>
      <c r="M43" s="58">
        <f t="shared" si="15"/>
        <v>0</v>
      </c>
      <c r="N43" s="80"/>
      <c r="O43" s="37">
        <f t="shared" si="16"/>
        <v>0</v>
      </c>
      <c r="P43" s="195"/>
    </row>
    <row r="44" spans="1:16" ht="35.25" customHeight="1" x14ac:dyDescent="0.25">
      <c r="A44" s="155"/>
      <c r="B44" s="155"/>
      <c r="C44" s="28" t="s">
        <v>24</v>
      </c>
      <c r="D44" s="37">
        <f>$D$29-($D$29*15%)</f>
        <v>0</v>
      </c>
      <c r="E44" s="72"/>
      <c r="F44" s="81">
        <f t="shared" si="10"/>
        <v>0</v>
      </c>
      <c r="G44" s="74">
        <f t="shared" si="11"/>
        <v>0</v>
      </c>
      <c r="H44" s="72"/>
      <c r="I44" s="53">
        <f t="shared" si="12"/>
        <v>0</v>
      </c>
      <c r="J44" s="75">
        <f t="shared" si="13"/>
        <v>0</v>
      </c>
      <c r="K44" s="72"/>
      <c r="L44" s="37">
        <f t="shared" si="14"/>
        <v>0</v>
      </c>
      <c r="M44" s="58">
        <f>D44+(D44*50%)</f>
        <v>0</v>
      </c>
      <c r="N44" s="80"/>
      <c r="O44" s="37">
        <f t="shared" si="16"/>
        <v>0</v>
      </c>
      <c r="P44" s="195"/>
    </row>
    <row r="45" spans="1:16" ht="35.25" customHeight="1" thickBot="1" x14ac:dyDescent="0.3">
      <c r="A45" s="156"/>
      <c r="B45" s="156"/>
      <c r="C45" s="18" t="s">
        <v>25</v>
      </c>
      <c r="D45" s="97">
        <f>$D$30-($D$30*15%)</f>
        <v>0</v>
      </c>
      <c r="E45" s="86"/>
      <c r="F45" s="88">
        <f t="shared" si="10"/>
        <v>0</v>
      </c>
      <c r="G45" s="43">
        <f t="shared" si="11"/>
        <v>0</v>
      </c>
      <c r="H45" s="86"/>
      <c r="I45" s="40">
        <f t="shared" si="12"/>
        <v>0</v>
      </c>
      <c r="J45" s="87">
        <f>D45+(D45*25%)</f>
        <v>0</v>
      </c>
      <c r="K45" s="86"/>
      <c r="L45" s="44">
        <f t="shared" si="14"/>
        <v>0</v>
      </c>
      <c r="M45" s="87">
        <f t="shared" ref="M45:M58" si="17">D45+(D45*50%)</f>
        <v>0</v>
      </c>
      <c r="N45" s="86"/>
      <c r="O45" s="44">
        <f t="shared" si="16"/>
        <v>0</v>
      </c>
      <c r="P45" s="196"/>
    </row>
    <row r="46" spans="1:16" ht="35.25" customHeight="1" x14ac:dyDescent="0.25">
      <c r="A46" s="154" t="s">
        <v>32</v>
      </c>
      <c r="B46" s="154" t="s">
        <v>43</v>
      </c>
      <c r="C46" s="19" t="s">
        <v>49</v>
      </c>
      <c r="D46" s="70">
        <f>($D$16-($D$16*33%))*3</f>
        <v>0</v>
      </c>
      <c r="E46" s="65"/>
      <c r="F46" s="66">
        <f>D46-(D46*E46)</f>
        <v>0</v>
      </c>
      <c r="G46" s="67">
        <f>D46+(D46*50%)</f>
        <v>0</v>
      </c>
      <c r="H46" s="65"/>
      <c r="I46" s="68">
        <f>G46-(G46*H46)</f>
        <v>0</v>
      </c>
      <c r="J46" s="69">
        <f>D46+(D46*25%)</f>
        <v>0</v>
      </c>
      <c r="K46" s="65"/>
      <c r="L46" s="70">
        <f>J46-(J46*K46)</f>
        <v>0</v>
      </c>
      <c r="M46" s="69">
        <f>D46+(D46*50%)</f>
        <v>0</v>
      </c>
      <c r="N46" s="65"/>
      <c r="O46" s="70">
        <f>M46-(M46*N46)</f>
        <v>0</v>
      </c>
      <c r="P46" s="194" t="s">
        <v>39</v>
      </c>
    </row>
    <row r="47" spans="1:16" ht="35.25" customHeight="1" thickBot="1" x14ac:dyDescent="0.3">
      <c r="A47" s="155"/>
      <c r="B47" s="155"/>
      <c r="C47" s="98" t="s">
        <v>1</v>
      </c>
      <c r="D47" s="64">
        <f>($D$17-($D$17*33%))*3</f>
        <v>0</v>
      </c>
      <c r="E47" s="78"/>
      <c r="F47" s="62">
        <f>D47-(D47*E47)</f>
        <v>0</v>
      </c>
      <c r="G47" s="79">
        <f>D47+(D47*50%)</f>
        <v>0</v>
      </c>
      <c r="H47" s="78"/>
      <c r="I47" s="31">
        <f>G47-(G47*H47)</f>
        <v>0</v>
      </c>
      <c r="J47" s="77">
        <f>D47+(D47*25%)</f>
        <v>0</v>
      </c>
      <c r="K47" s="78"/>
      <c r="L47" s="64">
        <f>J47-(J47*K47)</f>
        <v>0</v>
      </c>
      <c r="M47" s="77">
        <f>D47+(D47*50%)</f>
        <v>0</v>
      </c>
      <c r="N47" s="78"/>
      <c r="O47" s="64">
        <f>M47-(M47*N47)</f>
        <v>0</v>
      </c>
      <c r="P47" s="195"/>
    </row>
    <row r="48" spans="1:16" ht="35.25" customHeight="1" thickTop="1" x14ac:dyDescent="0.25">
      <c r="A48" s="155"/>
      <c r="B48" s="155"/>
      <c r="C48" s="99" t="s">
        <v>13</v>
      </c>
      <c r="D48" s="106">
        <f>$D$18-($D$18*33%)</f>
        <v>0</v>
      </c>
      <c r="E48" s="101"/>
      <c r="F48" s="102">
        <f t="shared" ref="F48:F60" si="18">D48-(D48*E48)</f>
        <v>0</v>
      </c>
      <c r="G48" s="103">
        <f t="shared" ref="G48:G60" si="19">D48+(D48*50%)</f>
        <v>0</v>
      </c>
      <c r="H48" s="101"/>
      <c r="I48" s="104">
        <f t="shared" ref="I48:I60" si="20">G48-(G48*H48)</f>
        <v>0</v>
      </c>
      <c r="J48" s="105">
        <f>D48+(D48*25%)</f>
        <v>0</v>
      </c>
      <c r="K48" s="101"/>
      <c r="L48" s="106">
        <f t="shared" ref="L48:L60" si="21">J48-(J48*K48)</f>
        <v>0</v>
      </c>
      <c r="M48" s="105">
        <f t="shared" si="17"/>
        <v>0</v>
      </c>
      <c r="N48" s="101"/>
      <c r="O48" s="106">
        <f t="shared" ref="O48:O60" si="22">M48-(M48*N48)</f>
        <v>0</v>
      </c>
      <c r="P48" s="195"/>
    </row>
    <row r="49" spans="1:16" ht="35.25" customHeight="1" x14ac:dyDescent="0.25">
      <c r="A49" s="155"/>
      <c r="B49" s="155"/>
      <c r="C49" s="45" t="s">
        <v>14</v>
      </c>
      <c r="D49" s="37">
        <f>$D$19-($D$19*33%)</f>
        <v>0</v>
      </c>
      <c r="E49" s="80"/>
      <c r="F49" s="81">
        <f t="shared" si="18"/>
        <v>0</v>
      </c>
      <c r="G49" s="35">
        <f t="shared" si="19"/>
        <v>0</v>
      </c>
      <c r="H49" s="80"/>
      <c r="I49" s="53">
        <f t="shared" si="20"/>
        <v>0</v>
      </c>
      <c r="J49" s="58">
        <f t="shared" ref="J49:J59" si="23">D49+(D49*25%)</f>
        <v>0</v>
      </c>
      <c r="K49" s="80"/>
      <c r="L49" s="82">
        <f t="shared" si="21"/>
        <v>0</v>
      </c>
      <c r="M49" s="58">
        <f t="shared" si="17"/>
        <v>0</v>
      </c>
      <c r="N49" s="80"/>
      <c r="O49" s="37">
        <f t="shared" si="22"/>
        <v>0</v>
      </c>
      <c r="P49" s="195"/>
    </row>
    <row r="50" spans="1:16" ht="35.25" customHeight="1" x14ac:dyDescent="0.25">
      <c r="A50" s="155"/>
      <c r="B50" s="155"/>
      <c r="C50" s="28" t="s">
        <v>15</v>
      </c>
      <c r="D50" s="37">
        <f>$D$20-($D$20*33%)</f>
        <v>0</v>
      </c>
      <c r="E50" s="72"/>
      <c r="F50" s="73">
        <f t="shared" si="18"/>
        <v>0</v>
      </c>
      <c r="G50" s="74">
        <f t="shared" si="19"/>
        <v>0</v>
      </c>
      <c r="H50" s="72"/>
      <c r="I50" s="48">
        <f t="shared" si="20"/>
        <v>0</v>
      </c>
      <c r="J50" s="75">
        <f t="shared" si="23"/>
        <v>0</v>
      </c>
      <c r="K50" s="72"/>
      <c r="L50" s="76">
        <f t="shared" si="21"/>
        <v>0</v>
      </c>
      <c r="M50" s="58">
        <f t="shared" si="17"/>
        <v>0</v>
      </c>
      <c r="N50" s="80"/>
      <c r="O50" s="37">
        <f t="shared" si="22"/>
        <v>0</v>
      </c>
      <c r="P50" s="195"/>
    </row>
    <row r="51" spans="1:16" ht="35.25" customHeight="1" x14ac:dyDescent="0.25">
      <c r="A51" s="155"/>
      <c r="B51" s="155"/>
      <c r="C51" s="71" t="s">
        <v>16</v>
      </c>
      <c r="D51" s="37">
        <f>$D$21-($D$21*33%)</f>
        <v>0</v>
      </c>
      <c r="E51" s="78"/>
      <c r="F51" s="62">
        <f t="shared" si="18"/>
        <v>0</v>
      </c>
      <c r="G51" s="79">
        <f t="shared" si="19"/>
        <v>0</v>
      </c>
      <c r="H51" s="78"/>
      <c r="I51" s="31">
        <f t="shared" si="20"/>
        <v>0</v>
      </c>
      <c r="J51" s="77">
        <f t="shared" si="23"/>
        <v>0</v>
      </c>
      <c r="K51" s="78"/>
      <c r="L51" s="64">
        <f t="shared" si="21"/>
        <v>0</v>
      </c>
      <c r="M51" s="58">
        <f t="shared" si="17"/>
        <v>0</v>
      </c>
      <c r="N51" s="80"/>
      <c r="O51" s="37">
        <f t="shared" si="22"/>
        <v>0</v>
      </c>
      <c r="P51" s="195"/>
    </row>
    <row r="52" spans="1:16" ht="35.25" customHeight="1" x14ac:dyDescent="0.25">
      <c r="A52" s="155"/>
      <c r="B52" s="155"/>
      <c r="C52" s="45" t="s">
        <v>17</v>
      </c>
      <c r="D52" s="37">
        <f>$D$22-($D$22*33%)</f>
        <v>0</v>
      </c>
      <c r="E52" s="80"/>
      <c r="F52" s="81">
        <f t="shared" si="18"/>
        <v>0</v>
      </c>
      <c r="G52" s="35">
        <f t="shared" si="19"/>
        <v>0</v>
      </c>
      <c r="H52" s="80"/>
      <c r="I52" s="53">
        <f t="shared" si="20"/>
        <v>0</v>
      </c>
      <c r="J52" s="58">
        <f t="shared" si="23"/>
        <v>0</v>
      </c>
      <c r="K52" s="80"/>
      <c r="L52" s="37">
        <f t="shared" si="21"/>
        <v>0</v>
      </c>
      <c r="M52" s="58">
        <f t="shared" si="17"/>
        <v>0</v>
      </c>
      <c r="N52" s="80"/>
      <c r="O52" s="37">
        <f t="shared" si="22"/>
        <v>0</v>
      </c>
      <c r="P52" s="195"/>
    </row>
    <row r="53" spans="1:16" ht="35.25" customHeight="1" x14ac:dyDescent="0.25">
      <c r="A53" s="155"/>
      <c r="B53" s="155"/>
      <c r="C53" s="45" t="s">
        <v>18</v>
      </c>
      <c r="D53" s="37">
        <f>$D$23-($D$23*33%)</f>
        <v>0</v>
      </c>
      <c r="E53" s="80"/>
      <c r="F53" s="81">
        <f t="shared" si="18"/>
        <v>0</v>
      </c>
      <c r="G53" s="35">
        <f t="shared" si="19"/>
        <v>0</v>
      </c>
      <c r="H53" s="80"/>
      <c r="I53" s="53">
        <f t="shared" si="20"/>
        <v>0</v>
      </c>
      <c r="J53" s="58">
        <f t="shared" si="23"/>
        <v>0</v>
      </c>
      <c r="K53" s="80"/>
      <c r="L53" s="37">
        <f t="shared" si="21"/>
        <v>0</v>
      </c>
      <c r="M53" s="58">
        <f t="shared" si="17"/>
        <v>0</v>
      </c>
      <c r="N53" s="80"/>
      <c r="O53" s="37">
        <f t="shared" si="22"/>
        <v>0</v>
      </c>
      <c r="P53" s="195"/>
    </row>
    <row r="54" spans="1:16" ht="35.25" customHeight="1" x14ac:dyDescent="0.25">
      <c r="A54" s="155"/>
      <c r="B54" s="155"/>
      <c r="C54" s="45" t="s">
        <v>19</v>
      </c>
      <c r="D54" s="37">
        <f>$D$24-($D$24*33%)</f>
        <v>0</v>
      </c>
      <c r="E54" s="80"/>
      <c r="F54" s="81">
        <f t="shared" si="18"/>
        <v>0</v>
      </c>
      <c r="G54" s="35">
        <f t="shared" si="19"/>
        <v>0</v>
      </c>
      <c r="H54" s="80"/>
      <c r="I54" s="53">
        <f t="shared" si="20"/>
        <v>0</v>
      </c>
      <c r="J54" s="58">
        <f t="shared" si="23"/>
        <v>0</v>
      </c>
      <c r="K54" s="80"/>
      <c r="L54" s="37">
        <f t="shared" si="21"/>
        <v>0</v>
      </c>
      <c r="M54" s="58">
        <f t="shared" si="17"/>
        <v>0</v>
      </c>
      <c r="N54" s="80"/>
      <c r="O54" s="37">
        <f t="shared" si="22"/>
        <v>0</v>
      </c>
      <c r="P54" s="195"/>
    </row>
    <row r="55" spans="1:16" ht="35.25" customHeight="1" x14ac:dyDescent="0.25">
      <c r="A55" s="155"/>
      <c r="B55" s="155"/>
      <c r="C55" s="83" t="s">
        <v>20</v>
      </c>
      <c r="D55" s="37">
        <f>$D$25-($D$25*33%)</f>
        <v>0</v>
      </c>
      <c r="E55" s="84"/>
      <c r="F55" s="59">
        <f t="shared" si="18"/>
        <v>0</v>
      </c>
      <c r="G55" s="51">
        <f t="shared" si="19"/>
        <v>0</v>
      </c>
      <c r="H55" s="84"/>
      <c r="I55" s="57">
        <f t="shared" si="20"/>
        <v>0</v>
      </c>
      <c r="J55" s="85">
        <f t="shared" si="23"/>
        <v>0</v>
      </c>
      <c r="K55" s="84"/>
      <c r="L55" s="37">
        <f t="shared" si="21"/>
        <v>0</v>
      </c>
      <c r="M55" s="58">
        <f t="shared" si="17"/>
        <v>0</v>
      </c>
      <c r="N55" s="80"/>
      <c r="O55" s="37">
        <f t="shared" si="22"/>
        <v>0</v>
      </c>
      <c r="P55" s="195"/>
    </row>
    <row r="56" spans="1:16" ht="35.25" customHeight="1" x14ac:dyDescent="0.25">
      <c r="A56" s="155"/>
      <c r="B56" s="155"/>
      <c r="C56" s="28" t="s">
        <v>21</v>
      </c>
      <c r="D56" s="37">
        <f>$D$26-($D$26*33%)</f>
        <v>0</v>
      </c>
      <c r="E56" s="72"/>
      <c r="F56" s="59">
        <f t="shared" si="18"/>
        <v>0</v>
      </c>
      <c r="G56" s="35">
        <f t="shared" si="19"/>
        <v>0</v>
      </c>
      <c r="H56" s="72"/>
      <c r="I56" s="48">
        <f t="shared" si="20"/>
        <v>0</v>
      </c>
      <c r="J56" s="75">
        <f t="shared" si="23"/>
        <v>0</v>
      </c>
      <c r="K56" s="72"/>
      <c r="L56" s="37">
        <f t="shared" si="21"/>
        <v>0</v>
      </c>
      <c r="M56" s="58">
        <f t="shared" si="17"/>
        <v>0</v>
      </c>
      <c r="N56" s="80"/>
      <c r="O56" s="37">
        <f t="shared" si="22"/>
        <v>0</v>
      </c>
      <c r="P56" s="195"/>
    </row>
    <row r="57" spans="1:16" ht="35.25" customHeight="1" x14ac:dyDescent="0.25">
      <c r="A57" s="155"/>
      <c r="B57" s="155"/>
      <c r="C57" s="45" t="s">
        <v>22</v>
      </c>
      <c r="D57" s="37">
        <f>$D$27-($D$27*33%)</f>
        <v>0</v>
      </c>
      <c r="E57" s="80"/>
      <c r="F57" s="59">
        <f t="shared" si="18"/>
        <v>0</v>
      </c>
      <c r="G57" s="35">
        <f t="shared" si="19"/>
        <v>0</v>
      </c>
      <c r="H57" s="80"/>
      <c r="I57" s="53">
        <f t="shared" si="20"/>
        <v>0</v>
      </c>
      <c r="J57" s="58">
        <f t="shared" si="23"/>
        <v>0</v>
      </c>
      <c r="K57" s="80"/>
      <c r="L57" s="37">
        <f t="shared" si="21"/>
        <v>0</v>
      </c>
      <c r="M57" s="58">
        <f t="shared" si="17"/>
        <v>0</v>
      </c>
      <c r="N57" s="80"/>
      <c r="O57" s="37">
        <f t="shared" si="22"/>
        <v>0</v>
      </c>
      <c r="P57" s="195"/>
    </row>
    <row r="58" spans="1:16" ht="35.25" customHeight="1" x14ac:dyDescent="0.25">
      <c r="A58" s="155"/>
      <c r="B58" s="155"/>
      <c r="C58" s="45" t="s">
        <v>23</v>
      </c>
      <c r="D58" s="37">
        <f>$D$28-($D$28*33%)</f>
        <v>0</v>
      </c>
      <c r="E58" s="80"/>
      <c r="F58" s="59">
        <f t="shared" si="18"/>
        <v>0</v>
      </c>
      <c r="G58" s="35">
        <f t="shared" si="19"/>
        <v>0</v>
      </c>
      <c r="H58" s="80"/>
      <c r="I58" s="53">
        <f t="shared" si="20"/>
        <v>0</v>
      </c>
      <c r="J58" s="58">
        <f t="shared" si="23"/>
        <v>0</v>
      </c>
      <c r="K58" s="80"/>
      <c r="L58" s="37">
        <f t="shared" si="21"/>
        <v>0</v>
      </c>
      <c r="M58" s="58">
        <f t="shared" si="17"/>
        <v>0</v>
      </c>
      <c r="N58" s="80"/>
      <c r="O58" s="37">
        <f t="shared" si="22"/>
        <v>0</v>
      </c>
      <c r="P58" s="195"/>
    </row>
    <row r="59" spans="1:16" ht="35.25" customHeight="1" x14ac:dyDescent="0.25">
      <c r="A59" s="155"/>
      <c r="B59" s="155"/>
      <c r="C59" s="28" t="s">
        <v>24</v>
      </c>
      <c r="D59" s="37">
        <f>$D$29-($D$29*33%)</f>
        <v>0</v>
      </c>
      <c r="E59" s="72"/>
      <c r="F59" s="81">
        <f t="shared" si="18"/>
        <v>0</v>
      </c>
      <c r="G59" s="74">
        <f t="shared" si="19"/>
        <v>0</v>
      </c>
      <c r="H59" s="72"/>
      <c r="I59" s="53">
        <f t="shared" si="20"/>
        <v>0</v>
      </c>
      <c r="J59" s="75">
        <f t="shared" si="23"/>
        <v>0</v>
      </c>
      <c r="K59" s="72"/>
      <c r="L59" s="37">
        <f t="shared" si="21"/>
        <v>0</v>
      </c>
      <c r="M59" s="58">
        <f>D59+(D59*50%)</f>
        <v>0</v>
      </c>
      <c r="N59" s="80"/>
      <c r="O59" s="37">
        <f t="shared" si="22"/>
        <v>0</v>
      </c>
      <c r="P59" s="195"/>
    </row>
    <row r="60" spans="1:16" ht="35.25" customHeight="1" thickBot="1" x14ac:dyDescent="0.3">
      <c r="A60" s="156"/>
      <c r="B60" s="156"/>
      <c r="C60" s="18" t="s">
        <v>25</v>
      </c>
      <c r="D60" s="96">
        <f>$D$30-($D$30*33%)</f>
        <v>0</v>
      </c>
      <c r="E60" s="86"/>
      <c r="F60" s="88">
        <f t="shared" si="18"/>
        <v>0</v>
      </c>
      <c r="G60" s="43">
        <f t="shared" si="19"/>
        <v>0</v>
      </c>
      <c r="H60" s="86"/>
      <c r="I60" s="40">
        <f t="shared" si="20"/>
        <v>0</v>
      </c>
      <c r="J60" s="87">
        <f>D60+(D60*25%)</f>
        <v>0</v>
      </c>
      <c r="K60" s="86"/>
      <c r="L60" s="44">
        <f t="shared" si="21"/>
        <v>0</v>
      </c>
      <c r="M60" s="87">
        <f t="shared" ref="M60" si="24">D60+(D60*50%)</f>
        <v>0</v>
      </c>
      <c r="N60" s="86"/>
      <c r="O60" s="44">
        <f t="shared" si="22"/>
        <v>0</v>
      </c>
      <c r="P60" s="196"/>
    </row>
    <row r="61" spans="1:16" ht="17.25" customHeight="1" thickBot="1" x14ac:dyDescent="0.3">
      <c r="A61" s="109"/>
      <c r="B61" s="109"/>
      <c r="C61" s="110"/>
      <c r="D61" s="113"/>
      <c r="E61" s="111"/>
      <c r="F61" s="114"/>
      <c r="G61" s="115"/>
      <c r="H61" s="111"/>
      <c r="I61" s="115"/>
      <c r="J61" s="114"/>
      <c r="K61" s="111"/>
      <c r="L61" s="114"/>
      <c r="M61" s="114"/>
      <c r="N61" s="111"/>
      <c r="O61" s="114"/>
      <c r="P61" s="112"/>
    </row>
    <row r="62" spans="1:16" s="1" customFormat="1" ht="25.5" customHeight="1" x14ac:dyDescent="0.25">
      <c r="A62" s="209" t="s">
        <v>3</v>
      </c>
      <c r="B62" s="228"/>
      <c r="C62" s="229"/>
      <c r="D62" s="117" t="s">
        <v>50</v>
      </c>
      <c r="E62" s="230" t="s">
        <v>0</v>
      </c>
      <c r="F62" s="230" t="s">
        <v>28</v>
      </c>
      <c r="G62" s="118" t="s">
        <v>51</v>
      </c>
      <c r="H62" s="225" t="s">
        <v>0</v>
      </c>
      <c r="I62" s="226" t="s">
        <v>28</v>
      </c>
      <c r="J62" s="141" t="s">
        <v>51</v>
      </c>
      <c r="K62" s="225" t="s">
        <v>0</v>
      </c>
      <c r="L62" s="226" t="s">
        <v>28</v>
      </c>
      <c r="M62" s="209" t="s">
        <v>26</v>
      </c>
      <c r="N62" s="210"/>
    </row>
    <row r="63" spans="1:16" s="7" customFormat="1" ht="54.75" customHeight="1" thickBot="1" x14ac:dyDescent="0.3">
      <c r="A63" s="211"/>
      <c r="B63" s="167"/>
      <c r="C63" s="168"/>
      <c r="D63" s="90" t="s">
        <v>60</v>
      </c>
      <c r="E63" s="193"/>
      <c r="F63" s="193"/>
      <c r="G63" s="92" t="s">
        <v>62</v>
      </c>
      <c r="H63" s="200"/>
      <c r="I63" s="198"/>
      <c r="J63" s="95" t="s">
        <v>63</v>
      </c>
      <c r="K63" s="200"/>
      <c r="L63" s="198"/>
      <c r="M63" s="211"/>
      <c r="N63" s="212"/>
    </row>
    <row r="64" spans="1:16" ht="35.25" customHeight="1" x14ac:dyDescent="0.25">
      <c r="A64" s="219" t="s">
        <v>55</v>
      </c>
      <c r="B64" s="220"/>
      <c r="C64" s="19" t="s">
        <v>5</v>
      </c>
      <c r="D64" s="20"/>
      <c r="E64" s="21"/>
      <c r="F64" s="119">
        <f>D64-(D64*E64)</f>
        <v>0</v>
      </c>
      <c r="G64" s="120"/>
      <c r="H64" s="24"/>
      <c r="I64" s="121">
        <f>G64-(G64*H64)</f>
        <v>0</v>
      </c>
      <c r="J64" s="122"/>
      <c r="K64" s="24"/>
      <c r="L64" s="123">
        <f>J64-(J64*K64)</f>
        <v>0</v>
      </c>
      <c r="M64" s="213" t="s">
        <v>58</v>
      </c>
      <c r="N64" s="214"/>
    </row>
    <row r="65" spans="1:17" ht="39" customHeight="1" x14ac:dyDescent="0.25">
      <c r="A65" s="221"/>
      <c r="B65" s="222"/>
      <c r="C65" s="90" t="s">
        <v>59</v>
      </c>
      <c r="D65" s="124"/>
      <c r="E65" s="125"/>
      <c r="F65" s="126">
        <f>D65-(D65*E65)</f>
        <v>0</v>
      </c>
      <c r="G65" s="148"/>
      <c r="H65" s="143"/>
      <c r="I65" s="149">
        <f>G65-(G65*H65)</f>
        <v>0</v>
      </c>
      <c r="J65" s="151"/>
      <c r="K65" s="152"/>
      <c r="L65" s="153">
        <f>J65-(J65*K65)</f>
        <v>0</v>
      </c>
      <c r="M65" s="215"/>
      <c r="N65" s="216"/>
    </row>
    <row r="66" spans="1:17" ht="41.25" customHeight="1" x14ac:dyDescent="0.25">
      <c r="A66" s="221"/>
      <c r="B66" s="222"/>
      <c r="C66" s="139" t="s">
        <v>61</v>
      </c>
      <c r="D66" s="142"/>
      <c r="E66" s="143"/>
      <c r="F66" s="144">
        <f>D66-(D66*E66)</f>
        <v>0</v>
      </c>
      <c r="G66" s="127"/>
      <c r="H66" s="128"/>
      <c r="I66" s="130">
        <f>G66-(G66*H66)</f>
        <v>0</v>
      </c>
      <c r="J66" s="129"/>
      <c r="K66" s="36"/>
      <c r="L66" s="56">
        <f>J66-(J66*K66)</f>
        <v>0</v>
      </c>
      <c r="M66" s="215"/>
      <c r="N66" s="216"/>
    </row>
    <row r="67" spans="1:17" ht="44.25" customHeight="1" x14ac:dyDescent="0.25">
      <c r="A67" s="221"/>
      <c r="B67" s="222"/>
      <c r="C67" s="138" t="s">
        <v>56</v>
      </c>
      <c r="D67" s="131"/>
      <c r="E67" s="132"/>
      <c r="F67" s="133">
        <f>D67-(D67*E67)</f>
        <v>0</v>
      </c>
      <c r="G67" s="148"/>
      <c r="H67" s="143"/>
      <c r="I67" s="150">
        <f>G67-(G67*H67)</f>
        <v>0</v>
      </c>
      <c r="J67" s="151"/>
      <c r="K67" s="152"/>
      <c r="L67" s="153">
        <f>J67-(J67*K67)</f>
        <v>0</v>
      </c>
      <c r="M67" s="215"/>
      <c r="N67" s="216"/>
    </row>
    <row r="68" spans="1:17" ht="43.5" customHeight="1" thickBot="1" x14ac:dyDescent="0.3">
      <c r="A68" s="223"/>
      <c r="B68" s="224"/>
      <c r="C68" s="140" t="s">
        <v>57</v>
      </c>
      <c r="D68" s="145"/>
      <c r="E68" s="146"/>
      <c r="F68" s="147">
        <f>D68-(D68*E68)</f>
        <v>0</v>
      </c>
      <c r="G68" s="135"/>
      <c r="H68" s="134"/>
      <c r="I68" s="136">
        <f>G68-(G68*H68)</f>
        <v>0</v>
      </c>
      <c r="J68" s="137"/>
      <c r="K68" s="39"/>
      <c r="L68" s="38">
        <f>J68-(J68*K68)</f>
        <v>0</v>
      </c>
      <c r="M68" s="217"/>
      <c r="N68" s="218"/>
    </row>
    <row r="69" spans="1:17" ht="18.75" customHeight="1" x14ac:dyDescent="0.25">
      <c r="A69" s="8"/>
      <c r="B69" s="8"/>
      <c r="C69" s="9"/>
      <c r="D69" s="13"/>
      <c r="E69" s="10"/>
      <c r="F69" s="13"/>
      <c r="G69" s="14"/>
      <c r="H69" s="10"/>
      <c r="I69" s="14"/>
      <c r="J69" s="13"/>
      <c r="K69" s="10"/>
      <c r="L69" s="13"/>
      <c r="M69" s="15"/>
      <c r="N69" s="11"/>
      <c r="O69" s="16"/>
      <c r="P69" s="12"/>
    </row>
    <row r="70" spans="1:17" ht="23.1" customHeight="1" x14ac:dyDescent="0.25">
      <c r="A70" s="183" t="s">
        <v>47</v>
      </c>
      <c r="B70" s="183"/>
      <c r="C70" s="183"/>
      <c r="D70" s="183"/>
      <c r="E70" s="183"/>
      <c r="F70" s="183"/>
      <c r="G70" s="183"/>
      <c r="H70" s="183"/>
      <c r="I70" s="183"/>
      <c r="J70" s="183"/>
      <c r="K70" s="184" t="s">
        <v>2</v>
      </c>
      <c r="L70" s="185"/>
      <c r="M70" s="185"/>
      <c r="N70" s="186"/>
    </row>
    <row r="71" spans="1:17" ht="23.1" customHeight="1" x14ac:dyDescent="0.25">
      <c r="A71" s="169" t="s">
        <v>41</v>
      </c>
      <c r="B71" s="169"/>
      <c r="C71" s="169"/>
      <c r="D71" s="169"/>
      <c r="E71" s="169"/>
      <c r="F71" s="169"/>
      <c r="G71" s="169"/>
      <c r="H71" s="169"/>
      <c r="I71" s="169"/>
      <c r="J71" s="170"/>
      <c r="K71" s="157"/>
      <c r="L71" s="158"/>
      <c r="M71" s="158"/>
      <c r="N71" s="159"/>
      <c r="O71" s="6"/>
      <c r="P71" s="6"/>
      <c r="Q71" s="6"/>
    </row>
    <row r="72" spans="1:17" ht="23.1" customHeight="1" x14ac:dyDescent="0.25">
      <c r="A72" s="169" t="s">
        <v>42</v>
      </c>
      <c r="B72" s="169"/>
      <c r="C72" s="169"/>
      <c r="D72" s="169"/>
      <c r="E72" s="169"/>
      <c r="F72" s="169"/>
      <c r="G72" s="169"/>
      <c r="H72" s="169"/>
      <c r="I72" s="169"/>
      <c r="J72" s="170"/>
      <c r="K72" s="157"/>
      <c r="L72" s="158"/>
      <c r="M72" s="158"/>
      <c r="N72" s="159"/>
      <c r="O72" s="6"/>
      <c r="P72" s="6"/>
      <c r="Q72" s="6"/>
    </row>
    <row r="73" spans="1:17" ht="23.1" customHeight="1" x14ac:dyDescent="0.25">
      <c r="A73" s="169" t="s">
        <v>54</v>
      </c>
      <c r="B73" s="169"/>
      <c r="C73" s="169"/>
      <c r="D73" s="169"/>
      <c r="E73" s="169"/>
      <c r="F73" s="169"/>
      <c r="G73" s="169"/>
      <c r="H73" s="169"/>
      <c r="I73" s="169"/>
      <c r="J73" s="170"/>
      <c r="K73" s="157"/>
      <c r="L73" s="158"/>
      <c r="M73" s="158"/>
      <c r="N73" s="159"/>
      <c r="O73" s="6"/>
      <c r="P73" s="6"/>
      <c r="Q73" s="6"/>
    </row>
    <row r="74" spans="1:17" ht="23.1" customHeight="1" x14ac:dyDescent="0.25">
      <c r="A74" s="171" t="s">
        <v>4</v>
      </c>
      <c r="B74" s="171"/>
      <c r="C74" s="171"/>
      <c r="D74" s="171"/>
      <c r="E74" s="171"/>
      <c r="F74" s="171"/>
      <c r="G74" s="171"/>
      <c r="H74" s="171"/>
      <c r="I74" s="171"/>
      <c r="J74" s="172"/>
      <c r="K74" s="157"/>
      <c r="L74" s="158"/>
      <c r="M74" s="158"/>
      <c r="N74" s="159"/>
      <c r="O74" s="6"/>
      <c r="P74" s="6"/>
      <c r="Q74" s="6"/>
    </row>
    <row r="75" spans="1:17" ht="23.1" customHeight="1" x14ac:dyDescent="0.25">
      <c r="A75" s="173" t="s">
        <v>40</v>
      </c>
      <c r="B75" s="173"/>
      <c r="C75" s="173"/>
      <c r="D75" s="173"/>
      <c r="E75" s="173"/>
      <c r="F75" s="173"/>
      <c r="G75" s="173"/>
      <c r="H75" s="173"/>
      <c r="I75" s="173"/>
      <c r="J75" s="174"/>
      <c r="K75" s="157"/>
      <c r="L75" s="158"/>
      <c r="M75" s="158"/>
      <c r="N75" s="159"/>
      <c r="O75" s="6"/>
      <c r="P75" s="6"/>
      <c r="Q75" s="6"/>
    </row>
    <row r="76" spans="1:17" ht="23.1" customHeight="1" x14ac:dyDescent="0.25">
      <c r="A76" s="173" t="s">
        <v>46</v>
      </c>
      <c r="B76" s="173"/>
      <c r="C76" s="173"/>
      <c r="D76" s="173"/>
      <c r="E76" s="173"/>
      <c r="F76" s="173"/>
      <c r="G76" s="173"/>
      <c r="H76" s="173"/>
      <c r="I76" s="173"/>
      <c r="J76" s="174"/>
      <c r="K76" s="160"/>
      <c r="L76" s="161"/>
      <c r="M76" s="161"/>
      <c r="N76" s="162"/>
      <c r="O76" s="6"/>
      <c r="P76" s="6"/>
      <c r="Q76" s="6"/>
    </row>
    <row r="77" spans="1:17" ht="14.25" customHeight="1" x14ac:dyDescent="0.25">
      <c r="A77" s="17"/>
      <c r="B77" s="17"/>
      <c r="C77" s="17"/>
      <c r="D77" s="17"/>
      <c r="E77" s="17"/>
    </row>
    <row r="78" spans="1:17" ht="14.25" customHeight="1" x14ac:dyDescent="0.25">
      <c r="A78" s="17"/>
      <c r="B78" s="17"/>
      <c r="C78" s="17"/>
      <c r="D78" s="17"/>
      <c r="E78" s="17"/>
    </row>
    <row r="80" spans="1:17" x14ac:dyDescent="0.25">
      <c r="G80" s="175"/>
      <c r="H80" s="176"/>
      <c r="I80" s="176"/>
    </row>
    <row r="81" spans="7:9" x14ac:dyDescent="0.25">
      <c r="G81" s="176"/>
      <c r="H81" s="176"/>
      <c r="I81" s="176"/>
    </row>
    <row r="82" spans="7:9" x14ac:dyDescent="0.25">
      <c r="G82" s="176"/>
      <c r="H82" s="176"/>
      <c r="I82" s="176"/>
    </row>
  </sheetData>
  <mergeCells count="47">
    <mergeCell ref="C1:P1"/>
    <mergeCell ref="A2:L2"/>
    <mergeCell ref="A3:L3"/>
    <mergeCell ref="E6:E7"/>
    <mergeCell ref="F6:F7"/>
    <mergeCell ref="H6:H7"/>
    <mergeCell ref="I6:I7"/>
    <mergeCell ref="N2:P2"/>
    <mergeCell ref="N3:P4"/>
    <mergeCell ref="G80:I82"/>
    <mergeCell ref="A4:M4"/>
    <mergeCell ref="A6:C7"/>
    <mergeCell ref="A62:C63"/>
    <mergeCell ref="E62:E63"/>
    <mergeCell ref="F62:F63"/>
    <mergeCell ref="A46:A60"/>
    <mergeCell ref="B46:B60"/>
    <mergeCell ref="A70:J70"/>
    <mergeCell ref="A71:J71"/>
    <mergeCell ref="A72:J72"/>
    <mergeCell ref="A74:J74"/>
    <mergeCell ref="A75:J75"/>
    <mergeCell ref="A16:A30"/>
    <mergeCell ref="B16:B30"/>
    <mergeCell ref="A31:A45"/>
    <mergeCell ref="P46:P60"/>
    <mergeCell ref="P16:P30"/>
    <mergeCell ref="B31:B45"/>
    <mergeCell ref="P31:P45"/>
    <mergeCell ref="K6:K7"/>
    <mergeCell ref="L6:L7"/>
    <mergeCell ref="N6:N7"/>
    <mergeCell ref="O6:O7"/>
    <mergeCell ref="P6:P7"/>
    <mergeCell ref="A8:B15"/>
    <mergeCell ref="P8:P15"/>
    <mergeCell ref="A73:J73"/>
    <mergeCell ref="M62:N63"/>
    <mergeCell ref="M64:N68"/>
    <mergeCell ref="K70:N70"/>
    <mergeCell ref="K71:N76"/>
    <mergeCell ref="A76:J76"/>
    <mergeCell ref="A64:B68"/>
    <mergeCell ref="H62:H63"/>
    <mergeCell ref="I62:I63"/>
    <mergeCell ref="K62:K63"/>
    <mergeCell ref="L62:L63"/>
  </mergeCells>
  <printOptions horizontalCentered="1"/>
  <pageMargins left="0" right="0" top="0.39370078740157483" bottom="0" header="0.19685039370078741" footer="0.19685039370078741"/>
  <pageSetup paperSize="9" scale="65" orientation="landscape" r:id="rId1"/>
  <headerFooter alignWithMargins="0">
    <oddFooter xml:space="preserve">&amp;RPage &amp;P/&amp;N
</oddFooter>
  </headerFooter>
  <rowBreaks count="4" manualBreakCount="4">
    <brk id="15" max="16383" man="1"/>
    <brk id="30" max="16383" man="1"/>
    <brk id="45" max="16383" man="1"/>
    <brk id="6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 EGREGORE </vt:lpstr>
      <vt:lpstr>'BPU EGREGORE '!Impression_des_titres</vt:lpstr>
      <vt:lpstr>'BPU EGREGORE '!Zone_d_impression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NOUGHAL YOUNESS (UGECAM OCCITANIE)</cp:lastModifiedBy>
  <cp:lastPrinted>2019-10-30T15:25:55Z</cp:lastPrinted>
  <dcterms:created xsi:type="dcterms:W3CDTF">2007-02-07T11:48:42Z</dcterms:created>
  <dcterms:modified xsi:type="dcterms:W3CDTF">2025-11-14T16:11:00Z</dcterms:modified>
</cp:coreProperties>
</file>